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40" windowWidth="19540" windowHeight="12420" activeTab="0"/>
  </bookViews>
  <sheets>
    <sheet name="Moon" sheetId="1" r:id="rId1"/>
    <sheet name="Locations" sheetId="2" r:id="rId2"/>
    <sheet name="X" sheetId="3" r:id="rId3"/>
  </sheets>
  <definedNames>
    <definedName name="Dec">'Moon'!$M$30:$M$87</definedName>
    <definedName name="DTR">'X'!$N$25</definedName>
    <definedName name="GST">'Moon'!$N$30:$N$87</definedName>
    <definedName name="lat">'Moon'!$E$25</definedName>
    <definedName name="lng">'Moon'!$E$26</definedName>
    <definedName name="Place">'Moon'!$E$24</definedName>
    <definedName name="_xlnm.Print_Area" localSheetId="0">'Moon'!$A$1:$U$93</definedName>
    <definedName name="RA">'Moon'!$L$30:$L$87</definedName>
    <definedName name="RTD">'X'!$N$24</definedName>
  </definedNames>
  <calcPr fullCalcOnLoad="1" refMode="R1C1"/>
</workbook>
</file>

<file path=xl/sharedStrings.xml><?xml version="1.0" encoding="utf-8"?>
<sst xmlns="http://schemas.openxmlformats.org/spreadsheetml/2006/main" count="1081" uniqueCount="771">
  <si>
    <t>Consequently,the Moon's actual altitude at any location may differ by up to 2.5 degrees from this table due to these factors.</t>
  </si>
  <si>
    <t>GST (0 UT)</t>
  </si>
  <si>
    <t>Total Begins U2</t>
  </si>
  <si>
    <t>Partial  Begins  U1</t>
  </si>
  <si>
    <t>Great. Eclipse</t>
  </si>
  <si>
    <t>Total  Ends  U3</t>
  </si>
  <si>
    <t>Partial   Ends   U4</t>
  </si>
  <si>
    <t>Pen.Ec.   Ends   P4</t>
  </si>
  <si>
    <t>Pen.E.  Begins  P1</t>
  </si>
  <si>
    <t>Type</t>
  </si>
  <si>
    <t xml:space="preserve">T </t>
  </si>
  <si>
    <t xml:space="preserve">P </t>
  </si>
  <si>
    <t xml:space="preserve">N </t>
  </si>
  <si>
    <t>T+</t>
  </si>
  <si>
    <t>T-</t>
  </si>
  <si>
    <t>Nb</t>
  </si>
  <si>
    <t>Ne</t>
  </si>
  <si>
    <t>Local Circumstances for Lunar Eclipses: 2026-50</t>
  </si>
  <si>
    <t>2026 Mar 03</t>
  </si>
  <si>
    <t xml:space="preserve"> 2.210</t>
  </si>
  <si>
    <t xml:space="preserve"> 1.156</t>
  </si>
  <si>
    <t>08:43</t>
  </si>
  <si>
    <t>09:50</t>
  </si>
  <si>
    <t>11:04</t>
  </si>
  <si>
    <t>11:33</t>
  </si>
  <si>
    <t>13:17</t>
  </si>
  <si>
    <t>14:24</t>
  </si>
  <si>
    <t>10.937</t>
  </si>
  <si>
    <t xml:space="preserve">  6.40</t>
  </si>
  <si>
    <t>10.751</t>
  </si>
  <si>
    <t>2026 Aug 28</t>
  </si>
  <si>
    <t xml:space="preserve"> 1.990</t>
  </si>
  <si>
    <t xml:space="preserve"> 0.935</t>
  </si>
  <si>
    <t>01:22</t>
  </si>
  <si>
    <t>02:33</t>
  </si>
  <si>
    <t>04:13</t>
  </si>
  <si>
    <t>05:52</t>
  </si>
  <si>
    <t>07:03</t>
  </si>
  <si>
    <t>22.435</t>
  </si>
  <si>
    <t xml:space="preserve"> -9.30</t>
  </si>
  <si>
    <t>22.427</t>
  </si>
  <si>
    <t>2027 Feb 20</t>
  </si>
  <si>
    <t xml:space="preserve"> 0.952</t>
  </si>
  <si>
    <t>-0.052</t>
  </si>
  <si>
    <t>23:13</t>
  </si>
  <si>
    <t>01:15</t>
  </si>
  <si>
    <t>10.240</t>
  </si>
  <si>
    <t xml:space="preserve">  9.79</t>
  </si>
  <si>
    <t>10.044</t>
  </si>
  <si>
    <t>2027 Jul 18</t>
  </si>
  <si>
    <t xml:space="preserve"> 0.028</t>
  </si>
  <si>
    <t>-1.063</t>
  </si>
  <si>
    <t>15:37</t>
  </si>
  <si>
    <t>16:03</t>
  </si>
  <si>
    <t>16:29</t>
  </si>
  <si>
    <t>19.883</t>
  </si>
  <si>
    <t>-22.34</t>
  </si>
  <si>
    <t>19.749</t>
  </si>
  <si>
    <t>2027 Aug 17</t>
  </si>
  <si>
    <t xml:space="preserve"> 0.571</t>
  </si>
  <si>
    <t>-0.521</t>
  </si>
  <si>
    <t>05:21</t>
  </si>
  <si>
    <t>07:14</t>
  </si>
  <si>
    <t>09:06</t>
  </si>
  <si>
    <t>21.733</t>
  </si>
  <si>
    <t>-12.41</t>
  </si>
  <si>
    <t>21.696</t>
  </si>
  <si>
    <t>2028 Jan 12</t>
  </si>
  <si>
    <t xml:space="preserve"> 1.072</t>
  </si>
  <si>
    <t xml:space="preserve"> 0.072</t>
  </si>
  <si>
    <t>02:06</t>
  </si>
  <si>
    <t>03:44</t>
  </si>
  <si>
    <t>04:42</t>
  </si>
  <si>
    <t>06:20</t>
  </si>
  <si>
    <t xml:space="preserve"> 7.565</t>
  </si>
  <si>
    <t xml:space="preserve"> 22.69</t>
  </si>
  <si>
    <t xml:space="preserve"> 7.413</t>
  </si>
  <si>
    <t>2028 Jul 06</t>
  </si>
  <si>
    <t xml:space="preserve"> 1.453</t>
  </si>
  <si>
    <t xml:space="preserve"> 0.394</t>
  </si>
  <si>
    <t>15:42</t>
  </si>
  <si>
    <t>17:08</t>
  </si>
  <si>
    <t>04:34</t>
  </si>
  <si>
    <t xml:space="preserve"> -1.86</t>
  </si>
  <si>
    <t>23.858</t>
  </si>
  <si>
    <t>2044 Mar 13</t>
  </si>
  <si>
    <t xml:space="preserve"> 2.256</t>
  </si>
  <si>
    <t xml:space="preserve"> 1.208</t>
  </si>
  <si>
    <t>16:46</t>
  </si>
  <si>
    <t>17:52</t>
  </si>
  <si>
    <t>19:37</t>
  </si>
  <si>
    <t>20:10</t>
  </si>
  <si>
    <t>11.614</t>
  </si>
  <si>
    <t xml:space="preserve">  2.14</t>
  </si>
  <si>
    <t>11.472</t>
  </si>
  <si>
    <t>2044 Sep 07</t>
  </si>
  <si>
    <t xml:space="preserve"> 2.111</t>
  </si>
  <si>
    <t xml:space="preserve"> 1.050</t>
  </si>
  <si>
    <t>11:01</t>
  </si>
  <si>
    <t>11:37</t>
  </si>
  <si>
    <t>13:02</t>
  </si>
  <si>
    <t>14:13</t>
  </si>
  <si>
    <t>23.096</t>
  </si>
  <si>
    <t xml:space="preserve"> -5.37</t>
  </si>
  <si>
    <t>23.146</t>
  </si>
  <si>
    <t>2045 Mar 03</t>
  </si>
  <si>
    <t xml:space="preserve"> 0.987</t>
  </si>
  <si>
    <t>-0.012</t>
  </si>
  <si>
    <t>It is used as a work sheet for calculating the Moon's altitude during each lunar eclipse.</t>
  </si>
  <si>
    <t>Baghdad</t>
  </si>
  <si>
    <t>Esfahan</t>
  </si>
  <si>
    <t>Istanbul</t>
  </si>
  <si>
    <t>Tel Aviv</t>
  </si>
  <si>
    <t>Africa</t>
  </si>
  <si>
    <t>Addis Abeba</t>
  </si>
  <si>
    <t>Cairo</t>
  </si>
  <si>
    <t>Cape Town</t>
  </si>
  <si>
    <t>Johannesburg</t>
  </si>
  <si>
    <t>Harare</t>
  </si>
  <si>
    <t>Nairobi</t>
  </si>
  <si>
    <t>Europe - 1</t>
  </si>
  <si>
    <t>Europe - 2</t>
  </si>
  <si>
    <t>United States - 1</t>
  </si>
  <si>
    <t>United States - 2</t>
  </si>
  <si>
    <t>Birmingham</t>
  </si>
  <si>
    <t>Boise</t>
  </si>
  <si>
    <t>Boston</t>
  </si>
  <si>
    <t>Cleveland</t>
  </si>
  <si>
    <t>Detroit</t>
  </si>
  <si>
    <t>Hartford</t>
  </si>
  <si>
    <t>Kansas City</t>
  </si>
  <si>
    <t>Lincoln</t>
  </si>
  <si>
    <t>United States - 3</t>
  </si>
  <si>
    <t>Louisville</t>
  </si>
  <si>
    <t>Minneapolis</t>
  </si>
  <si>
    <t>Oklahoma City</t>
  </si>
  <si>
    <t>Richmond</t>
  </si>
  <si>
    <t>Salt Lake City</t>
  </si>
  <si>
    <t>San Diego</t>
  </si>
  <si>
    <t>Seattle</t>
  </si>
  <si>
    <t>Tenerife</t>
  </si>
  <si>
    <t>16:18</t>
  </si>
  <si>
    <t>17:32</t>
  </si>
  <si>
    <t>09:59</t>
  </si>
  <si>
    <t>Pen. Mag</t>
  </si>
  <si>
    <t>Umb. Mag</t>
  </si>
  <si>
    <t xml:space="preserve">    (for Latitude:  + = North;  - = South)</t>
  </si>
  <si>
    <t xml:space="preserve">    (for Longitude:  + = East;  - = West)</t>
  </si>
  <si>
    <t xml:space="preserve"> 1.016</t>
  </si>
  <si>
    <t>11:19</t>
  </si>
  <si>
    <t>06:52</t>
  </si>
  <si>
    <t>22:28</t>
  </si>
  <si>
    <t>09:35</t>
  </si>
  <si>
    <t>23.768</t>
  </si>
  <si>
    <t>18:53</t>
  </si>
  <si>
    <t>19:57</t>
  </si>
  <si>
    <t>The Moon's coordinates (RA &amp; Dec) given in this table are for the instant of greatest eclipse.</t>
  </si>
  <si>
    <t>Furthermore, horizontal parallax can shift the Moon's apparent position up to about 1 degree around moonrise and moonset.</t>
  </si>
  <si>
    <t xml:space="preserve"> 2.478</t>
  </si>
  <si>
    <t xml:space="preserve"> 1.261</t>
  </si>
  <si>
    <t xml:space="preserve"> 0.251</t>
  </si>
  <si>
    <t>Universal Time of Each Contact</t>
  </si>
  <si>
    <t>-</t>
  </si>
  <si>
    <t>12:03</t>
  </si>
  <si>
    <t>02:03</t>
  </si>
  <si>
    <t>22:15</t>
  </si>
  <si>
    <t xml:space="preserve">DO NOT EDIT THIS PAGE! </t>
  </si>
  <si>
    <t>Place:</t>
  </si>
  <si>
    <t>Rome</t>
  </si>
  <si>
    <t>München</t>
  </si>
  <si>
    <t>Delhi</t>
  </si>
  <si>
    <t>Hong Kong</t>
  </si>
  <si>
    <t>04:47</t>
  </si>
  <si>
    <t>05:59</t>
  </si>
  <si>
    <t>21.175</t>
  </si>
  <si>
    <t>-16.10</t>
  </si>
  <si>
    <t>21.081</t>
  </si>
  <si>
    <t>2037 Jan 31</t>
  </si>
  <si>
    <t xml:space="preserve"> 2.205</t>
  </si>
  <si>
    <t xml:space="preserve"> 1.213</t>
  </si>
  <si>
    <t>11:22</t>
  </si>
  <si>
    <t>12:21</t>
  </si>
  <si>
    <t>13:28</t>
  </si>
  <si>
    <t>14:00</t>
  </si>
  <si>
    <t>15:39</t>
  </si>
  <si>
    <t>16:38</t>
  </si>
  <si>
    <t xml:space="preserve"> 8.971</t>
  </si>
  <si>
    <t xml:space="preserve"> 17.54</t>
  </si>
  <si>
    <t xml:space="preserve"> 8.742</t>
  </si>
  <si>
    <t>2037 Jul 27</t>
  </si>
  <si>
    <t xml:space="preserve"> 1.884</t>
  </si>
  <si>
    <t xml:space="preserve"> 0.814</t>
  </si>
  <si>
    <t>01:16</t>
  </si>
  <si>
    <t>02:32</t>
  </si>
  <si>
    <t>04:08</t>
  </si>
  <si>
    <t>05:45</t>
  </si>
  <si>
    <t>07:00</t>
  </si>
  <si>
    <t>20.460</t>
  </si>
  <si>
    <t>-19.64</t>
  </si>
  <si>
    <t>22:08</t>
  </si>
  <si>
    <t>22:30</t>
  </si>
  <si>
    <t>22:52</t>
  </si>
  <si>
    <t>00:13</t>
  </si>
  <si>
    <t>14.937</t>
  </si>
  <si>
    <t>-17.18</t>
  </si>
  <si>
    <t>14.998</t>
  </si>
  <si>
    <t>2050 Oct 30</t>
  </si>
  <si>
    <t xml:space="preserve"> 2.060</t>
  </si>
  <si>
    <t>00:42</t>
  </si>
  <si>
    <t>03:20</t>
  </si>
  <si>
    <t>04:57</t>
  </si>
  <si>
    <t xml:space="preserve"> 2.297</t>
  </si>
  <si>
    <t xml:space="preserve"> 14.25</t>
  </si>
  <si>
    <t xml:space="preserve"> 2.576</t>
  </si>
  <si>
    <t>05:47</t>
  </si>
  <si>
    <t>07:45</t>
  </si>
  <si>
    <t xml:space="preserve"> 2.272</t>
  </si>
  <si>
    <t xml:space="preserve"> 14.83</t>
  </si>
  <si>
    <t xml:space="preserve"> 2.562</t>
  </si>
  <si>
    <t>2032 Apr 25</t>
  </si>
  <si>
    <t xml:space="preserve"> 2.245</t>
  </si>
  <si>
    <t xml:space="preserve"> 1.197</t>
  </si>
  <si>
    <t>12:20</t>
  </si>
  <si>
    <t>13:27</t>
  </si>
  <si>
    <t>14:40</t>
  </si>
  <si>
    <t>15:13</t>
  </si>
  <si>
    <t>15:47</t>
  </si>
  <si>
    <t>16:59</t>
  </si>
  <si>
    <t>18:06</t>
  </si>
  <si>
    <t>14.238</t>
  </si>
  <si>
    <t>-13.83</t>
  </si>
  <si>
    <t>14.279</t>
  </si>
  <si>
    <t>2032 Oct 18</t>
  </si>
  <si>
    <t xml:space="preserve"> 2.108</t>
  </si>
  <si>
    <t xml:space="preserve"> 1.108</t>
  </si>
  <si>
    <t>16:23</t>
  </si>
  <si>
    <t>17:24</t>
  </si>
  <si>
    <t>18:38</t>
  </si>
  <si>
    <t>19:02</t>
  </si>
  <si>
    <t>19:26</t>
  </si>
  <si>
    <t>20:40</t>
  </si>
  <si>
    <t>21:41</t>
  </si>
  <si>
    <t xml:space="preserve"> 1.597</t>
  </si>
  <si>
    <t xml:space="preserve"> 10.42</t>
  </si>
  <si>
    <t xml:space="preserve"> 1.855</t>
  </si>
  <si>
    <t>2033 Apr 14</t>
  </si>
  <si>
    <t xml:space="preserve"> 2.197</t>
  </si>
  <si>
    <t xml:space="preserve"> 1.099</t>
  </si>
  <si>
    <t>18:47</t>
  </si>
  <si>
    <t>19:12</t>
  </si>
  <si>
    <t xml:space="preserve"> -9.39</t>
  </si>
  <si>
    <t>13.551</t>
  </si>
  <si>
    <t>2033 Oct 08</t>
  </si>
  <si>
    <t xml:space="preserve"> 2.331</t>
  </si>
  <si>
    <t xml:space="preserve"> 1.355</t>
  </si>
  <si>
    <t>09:13</t>
  </si>
  <si>
    <t>11:35</t>
  </si>
  <si>
    <t>13:33</t>
  </si>
  <si>
    <t xml:space="preserve"> 0.956</t>
  </si>
  <si>
    <t xml:space="preserve">  5.81</t>
  </si>
  <si>
    <t xml:space="preserve"> 1.159</t>
  </si>
  <si>
    <t>2034 Apr 03</t>
  </si>
  <si>
    <t xml:space="preserve"> 0.881</t>
  </si>
  <si>
    <t>-0.223</t>
  </si>
  <si>
    <t>16:50</t>
  </si>
  <si>
    <t>19:05</t>
  </si>
  <si>
    <t>21:20</t>
  </si>
  <si>
    <t>12.885</t>
  </si>
  <si>
    <t xml:space="preserve"> -4.59</t>
  </si>
  <si>
    <t>12.812</t>
  </si>
  <si>
    <t>2034 Sep 28</t>
  </si>
  <si>
    <t xml:space="preserve"> 0.020</t>
  </si>
  <si>
    <t>00:40</t>
  </si>
  <si>
    <t>02:30</t>
  </si>
  <si>
    <t>02:46</t>
  </si>
  <si>
    <t>03:02</t>
  </si>
  <si>
    <t xml:space="preserve"> 0.331</t>
  </si>
  <si>
    <t xml:space="preserve">  1.05</t>
  </si>
  <si>
    <t xml:space="preserve"> 0.464</t>
  </si>
  <si>
    <t>2035 Feb 22</t>
  </si>
  <si>
    <t xml:space="preserve"> 0.991</t>
  </si>
  <si>
    <t>-0.048</t>
  </si>
  <si>
    <t>06:55</t>
  </si>
  <si>
    <t>09:05</t>
  </si>
  <si>
    <t>11:14</t>
  </si>
  <si>
    <t>10.347</t>
  </si>
  <si>
    <t xml:space="preserve">  9.23</t>
  </si>
  <si>
    <t>10.141</t>
  </si>
  <si>
    <t>2035 Aug 19</t>
  </si>
  <si>
    <t xml:space="preserve"> 1.177</t>
  </si>
  <si>
    <t xml:space="preserve"> 0.109</t>
  </si>
  <si>
    <t>00:31</t>
  </si>
  <si>
    <t>01:11</t>
  </si>
  <si>
    <t>03:38</t>
  </si>
  <si>
    <t>21.864</t>
  </si>
  <si>
    <t>-12.03</t>
  </si>
  <si>
    <t>21.815</t>
  </si>
  <si>
    <t>2036 Feb 11</t>
  </si>
  <si>
    <t xml:space="preserve"> 1.305</t>
  </si>
  <si>
    <t>19:32</t>
  </si>
  <si>
    <t>21:34</t>
  </si>
  <si>
    <t>22:11</t>
  </si>
  <si>
    <t>22:49</t>
  </si>
  <si>
    <t>23:53</t>
  </si>
  <si>
    <t>00:51</t>
  </si>
  <si>
    <t xml:space="preserve"> 9.669</t>
  </si>
  <si>
    <t xml:space="preserve"> 13.62</t>
  </si>
  <si>
    <t xml:space="preserve"> 9.438</t>
  </si>
  <si>
    <t>2036 Aug 07</t>
  </si>
  <si>
    <t xml:space="preserve"> 2.553</t>
  </si>
  <si>
    <t xml:space="preserve"> 1.459</t>
  </si>
  <si>
    <t>23:43</t>
  </si>
  <si>
    <t>00:55</t>
  </si>
  <si>
    <t>02:51</t>
  </si>
  <si>
    <t>03:39</t>
  </si>
  <si>
    <t xml:space="preserve"> 2.485</t>
  </si>
  <si>
    <t>2043 Mar 25</t>
  </si>
  <si>
    <t xml:space="preserve"> 2.216</t>
  </si>
  <si>
    <t xml:space="preserve"> 1.119</t>
  </si>
  <si>
    <t>11:29</t>
  </si>
  <si>
    <t>12:43</t>
  </si>
  <si>
    <t>14:03</t>
  </si>
  <si>
    <t>14:30</t>
  </si>
  <si>
    <t>12.307</t>
  </si>
  <si>
    <t xml:space="preserve"> -1.62</t>
  </si>
  <si>
    <t>12.197</t>
  </si>
  <si>
    <t>2043 Sep 19</t>
  </si>
  <si>
    <t xml:space="preserve"> 2.269</t>
  </si>
  <si>
    <t>23:06</t>
  </si>
  <si>
    <t>00:07</t>
  </si>
  <si>
    <t>02:26</t>
  </si>
  <si>
    <t>Due to its orbital motion, the Moon's position may differ by up to 1.5 degrees at the start or end of the eclipse.</t>
  </si>
  <si>
    <t>Constants</t>
  </si>
  <si>
    <t>ALTITUDE KEY</t>
  </si>
  <si>
    <t>RTD=</t>
  </si>
  <si>
    <t>ABOVE HORIZON</t>
  </si>
  <si>
    <t>DTR=</t>
  </si>
  <si>
    <t>BELOW HORIZON</t>
  </si>
  <si>
    <t xml:space="preserve">             alt  =  ArcSin [ Sin dec Sin lat + Cos dec Cos HA Cos lat ]</t>
  </si>
  <si>
    <t>Altitude Color Key:</t>
  </si>
  <si>
    <t>16.259</t>
  </si>
  <si>
    <t xml:space="preserve"> 5.986</t>
  </si>
  <si>
    <t>21:10</t>
  </si>
  <si>
    <t>10:44</t>
  </si>
  <si>
    <t>02:17</t>
  </si>
  <si>
    <t>08:17</t>
  </si>
  <si>
    <t>17:23</t>
  </si>
  <si>
    <t>12:45</t>
  </si>
  <si>
    <t>14:32</t>
  </si>
  <si>
    <t>14:58</t>
  </si>
  <si>
    <t>04:52</t>
  </si>
  <si>
    <t>05:58</t>
  </si>
  <si>
    <t>07:46</t>
  </si>
  <si>
    <t>08:25</t>
  </si>
  <si>
    <t>10:55</t>
  </si>
  <si>
    <t>10:15</t>
  </si>
  <si>
    <t>20:53</t>
  </si>
  <si>
    <t>10:50</t>
  </si>
  <si>
    <t>13:30</t>
  </si>
  <si>
    <t>15:11</t>
  </si>
  <si>
    <t>16:10</t>
  </si>
  <si>
    <t>20:22</t>
  </si>
  <si>
    <t>03:33</t>
  </si>
  <si>
    <t>05:12</t>
  </si>
  <si>
    <t>17:43</t>
  </si>
  <si>
    <t>09:43</t>
  </si>
  <si>
    <t>Moon RA</t>
  </si>
  <si>
    <t>Moon Dec</t>
  </si>
  <si>
    <t>P1</t>
  </si>
  <si>
    <t>U1</t>
  </si>
  <si>
    <t>U2</t>
  </si>
  <si>
    <t>U3</t>
  </si>
  <si>
    <t>U4</t>
  </si>
  <si>
    <t>P4</t>
  </si>
  <si>
    <t>Great</t>
  </si>
  <si>
    <t>Altitude of Moon at Each Contact</t>
  </si>
  <si>
    <t>Yellow = Moon Above Horizon</t>
  </si>
  <si>
    <t>Grey = Moon Below Horizon</t>
  </si>
  <si>
    <t>The following table gives dates and times for all Lunar Eclipse during this preiod. To calculate the Moon's altitude for any location, enter the place name, latitude and longitude in the green box below. The calculated altitudes for that location will appear to the right in the last seven columns of the table. The Excel spreadsheet automatically color codes each altitude grey or yellow depending on whether the Moon is below or above the horizon, respectively. Additional locations can be typed in or select locations listed in the "Locations" tab below using "copy" and "paste" commands.</t>
  </si>
  <si>
    <t>Fred Espenak, NASA's GSFC</t>
  </si>
  <si>
    <t>http://sunearth.gsfc.nasa.gov/eclipse/LEvis/LEvis.html</t>
  </si>
  <si>
    <t>http://sunearth.gsfc.nasa.gov/eclipse/LEvis/LEviskey.html</t>
  </si>
  <si>
    <t>18:19</t>
  </si>
  <si>
    <t>19:31</t>
  </si>
  <si>
    <t>20:57</t>
  </si>
  <si>
    <t>19.110</t>
  </si>
  <si>
    <t>-23.29</t>
  </si>
  <si>
    <t>19.017</t>
  </si>
  <si>
    <t>2028 Dec 31</t>
  </si>
  <si>
    <t xml:space="preserve"> 2.300</t>
  </si>
  <si>
    <t xml:space="preserve"> 1.252</t>
  </si>
  <si>
    <t>14:02</t>
  </si>
  <si>
    <t>15:07</t>
  </si>
  <si>
    <t>16:16</t>
  </si>
  <si>
    <t>16:52</t>
  </si>
  <si>
    <t>17:28</t>
  </si>
  <si>
    <t>18:37</t>
  </si>
  <si>
    <t>19:41</t>
  </si>
  <si>
    <t xml:space="preserve"> 6.769</t>
  </si>
  <si>
    <t xml:space="preserve"> 23.33</t>
  </si>
  <si>
    <t xml:space="preserve"> 6.709</t>
  </si>
  <si>
    <t>05:38</t>
  </si>
  <si>
    <t>07:42</t>
  </si>
  <si>
    <t>09:45</t>
  </si>
  <si>
    <t>10.931</t>
  </si>
  <si>
    <t xml:space="preserve">  5.71</t>
  </si>
  <si>
    <t>10.766</t>
  </si>
  <si>
    <t>2045 Aug 27</t>
  </si>
  <si>
    <t xml:space="preserve"> 0.708</t>
  </si>
  <si>
    <t>-0.388</t>
  </si>
  <si>
    <t>11:50</t>
  </si>
  <si>
    <t>15:56</t>
  </si>
  <si>
    <t>22.404</t>
  </si>
  <si>
    <t xml:space="preserve"> -8.81</t>
  </si>
  <si>
    <t>22.414</t>
  </si>
  <si>
    <t>2046 Jan 22</t>
  </si>
  <si>
    <t xml:space="preserve"> 1.060</t>
  </si>
  <si>
    <t xml:space="preserve"> 0.059</t>
  </si>
  <si>
    <t>10:54</t>
  </si>
  <si>
    <t>12:34</t>
  </si>
  <si>
    <t>13:01</t>
  </si>
  <si>
    <t>15:08</t>
  </si>
  <si>
    <t xml:space="preserve"> 8.352</t>
  </si>
  <si>
    <t xml:space="preserve"> 20.51</t>
  </si>
  <si>
    <t xml:space="preserve"> 8.136</t>
  </si>
  <si>
    <t>2046 Jul 18</t>
  </si>
  <si>
    <t xml:space="preserve"> 1.307</t>
  </si>
  <si>
    <t>22:33</t>
  </si>
  <si>
    <t>01:04</t>
  </si>
  <si>
    <t>02:02</t>
  </si>
  <si>
    <t>03:35</t>
  </si>
  <si>
    <t>19.856</t>
  </si>
  <si>
    <t>-21.79</t>
  </si>
  <si>
    <t>19.734</t>
  </si>
  <si>
    <t>2047 Jan 12</t>
  </si>
  <si>
    <t xml:space="preserve"> 2.291</t>
  </si>
  <si>
    <t xml:space="preserve"> 1.239</t>
  </si>
  <si>
    <t>22:34</t>
  </si>
  <si>
    <t>23:40</t>
  </si>
  <si>
    <t>01:24</t>
  </si>
  <si>
    <t>02:00</t>
  </si>
  <si>
    <t>03:09</t>
  </si>
  <si>
    <t>04:15</t>
  </si>
  <si>
    <t xml:space="preserve"> 7.572</t>
  </si>
  <si>
    <t xml:space="preserve"> 21.99</t>
  </si>
  <si>
    <t xml:space="preserve"> 7.432</t>
  </si>
  <si>
    <t>2047 Jul 07</t>
  </si>
  <si>
    <t xml:space="preserve"> 2.757</t>
  </si>
  <si>
    <t xml:space="preserve"> 1.757</t>
  </si>
  <si>
    <t>08:44</t>
  </si>
  <si>
    <t>10:34</t>
  </si>
  <si>
    <t>11:25</t>
  </si>
  <si>
    <t>12:23</t>
  </si>
  <si>
    <t>19.106</t>
  </si>
  <si>
    <t>-22.62</t>
  </si>
  <si>
    <t>19.022</t>
  </si>
  <si>
    <t>2048 Jan 01</t>
  </si>
  <si>
    <t xml:space="preserve"> 2.240</t>
  </si>
  <si>
    <t xml:space="preserve"> 1.132</t>
  </si>
  <si>
    <t>03:50</t>
  </si>
  <si>
    <t>05:05</t>
  </si>
  <si>
    <t>06:23</t>
  </si>
  <si>
    <t>07:20</t>
  </si>
  <si>
    <t>08:39</t>
  </si>
  <si>
    <t>09:53</t>
  </si>
  <si>
    <t xml:space="preserve"> 6.758</t>
  </si>
  <si>
    <t xml:space="preserve"> 22.68</t>
  </si>
  <si>
    <t xml:space="preserve"> 6.708</t>
  </si>
  <si>
    <t>2048 Jun 26</t>
  </si>
  <si>
    <t xml:space="preserve"> 1.607</t>
  </si>
  <si>
    <t xml:space="preserve"> 0.644</t>
  </si>
  <si>
    <t>23:36</t>
  </si>
  <si>
    <t>02:01</t>
  </si>
  <si>
    <t>03:21</t>
  </si>
  <si>
    <t>04:25</t>
  </si>
  <si>
    <t>18.369</t>
  </si>
  <si>
    <t>-22.64</t>
  </si>
  <si>
    <t>18.325</t>
  </si>
  <si>
    <t>2048 Dec 20</t>
  </si>
  <si>
    <t xml:space="preserve"> 0.988</t>
  </si>
  <si>
    <t>-0.140</t>
  </si>
  <si>
    <t>04:03</t>
  </si>
  <si>
    <t>06:26</t>
  </si>
  <si>
    <t>08:49</t>
  </si>
  <si>
    <t xml:space="preserve"> 5.924</t>
  </si>
  <si>
    <t xml:space="preserve"> 22.48</t>
  </si>
  <si>
    <t xml:space="preserve"> 5.968</t>
  </si>
  <si>
    <t>2049 May 17</t>
  </si>
  <si>
    <t xml:space="preserve"> 0.789</t>
  </si>
  <si>
    <t>-0.203</t>
  </si>
  <si>
    <t>09:30</t>
  </si>
  <si>
    <t>13:19</t>
  </si>
  <si>
    <t>15.637</t>
  </si>
  <si>
    <t>-20.60</t>
  </si>
  <si>
    <t>15.707</t>
  </si>
  <si>
    <t>2049 Jun 15</t>
  </si>
  <si>
    <t xml:space="preserve"> 0.276</t>
  </si>
  <si>
    <t>-0.693</t>
  </si>
  <si>
    <t>18:03</t>
  </si>
  <si>
    <t>17.640</t>
  </si>
  <si>
    <t>-21.92</t>
  </si>
  <si>
    <t>17.634</t>
  </si>
  <si>
    <t>2049 Nov 09</t>
  </si>
  <si>
    <t xml:space="preserve"> 0.707</t>
  </si>
  <si>
    <t>-0.350</t>
  </si>
  <si>
    <t>13:55</t>
  </si>
  <si>
    <t>15:50</t>
  </si>
  <si>
    <t>17:46</t>
  </si>
  <si>
    <t xml:space="preserve"> 3.000</t>
  </si>
  <si>
    <t xml:space="preserve"> 18.22</t>
  </si>
  <si>
    <t xml:space="preserve"> 3.284</t>
  </si>
  <si>
    <t>2050 May 06</t>
  </si>
  <si>
    <t xml:space="preserve"> 2.131</t>
  </si>
  <si>
    <t xml:space="preserve"> 1.082</t>
  </si>
  <si>
    <t>20:47</t>
  </si>
  <si>
    <t>Berlin</t>
  </si>
  <si>
    <t>Bern</t>
  </si>
  <si>
    <t>Copenhagen</t>
  </si>
  <si>
    <t>Dublin</t>
  </si>
  <si>
    <t>Madrid</t>
  </si>
  <si>
    <t>Atlantic</t>
  </si>
  <si>
    <t>Reykjavík</t>
  </si>
  <si>
    <t>Vienna</t>
  </si>
  <si>
    <t>Russia</t>
  </si>
  <si>
    <t>Moscow</t>
  </si>
  <si>
    <t>St. Petersburg</t>
  </si>
  <si>
    <t>Asia</t>
  </si>
  <si>
    <t>Asia Minor</t>
  </si>
  <si>
    <t>China</t>
  </si>
  <si>
    <t>Beijing</t>
  </si>
  <si>
    <t>Canton</t>
  </si>
  <si>
    <t>Shanghai</t>
  </si>
  <si>
    <t>Pacifica</t>
  </si>
  <si>
    <t>Auckland</t>
  </si>
  <si>
    <t>Perth</t>
  </si>
  <si>
    <t>Manila</t>
  </si>
  <si>
    <t>Papeete</t>
  </si>
  <si>
    <t>Hawaii</t>
  </si>
  <si>
    <t>Jakarta</t>
  </si>
  <si>
    <t>2029 Jun 26</t>
  </si>
  <si>
    <t xml:space="preserve"> 2.852</t>
  </si>
  <si>
    <t xml:space="preserve"> 1.849</t>
  </si>
  <si>
    <t>00:33</t>
  </si>
  <si>
    <t>01:32</t>
  </si>
  <si>
    <t>02:31</t>
  </si>
  <si>
    <t>03:22</t>
  </si>
  <si>
    <t>06:11</t>
  </si>
  <si>
    <t>18.351</t>
  </si>
  <si>
    <t>-23.34</t>
  </si>
  <si>
    <t>18.303</t>
  </si>
  <si>
    <t>2029 Dec 20</t>
  </si>
  <si>
    <t xml:space="preserve"> 2.227</t>
  </si>
  <si>
    <t xml:space="preserve"> 1.122</t>
  </si>
  <si>
    <t>20:55</t>
  </si>
  <si>
    <t>22:14</t>
  </si>
  <si>
    <t>22:42</t>
  </si>
  <si>
    <t>23:09</t>
  </si>
  <si>
    <t>00:29</t>
  </si>
  <si>
    <t>01:42</t>
  </si>
  <si>
    <t xml:space="preserve"> 5.950</t>
  </si>
  <si>
    <t xml:space="preserve"> 23.09</t>
  </si>
  <si>
    <t>2030 Jun 15</t>
  </si>
  <si>
    <t xml:space="preserve"> 1.472</t>
  </si>
  <si>
    <t xml:space="preserve"> 0.508</t>
  </si>
  <si>
    <t>16:12</t>
  </si>
  <si>
    <t>17:20</t>
  </si>
  <si>
    <t>18:33</t>
  </si>
  <si>
    <t>19:46</t>
  </si>
  <si>
    <t>20:54</t>
  </si>
  <si>
    <t>17.613</t>
  </si>
  <si>
    <t>-22.56</t>
  </si>
  <si>
    <t>17.606</t>
  </si>
  <si>
    <t>2030 Dec 09</t>
  </si>
  <si>
    <t xml:space="preserve"> 0.968</t>
  </si>
  <si>
    <t>-0.159</t>
  </si>
  <si>
    <t>20:05</t>
  </si>
  <si>
    <t>22:27</t>
  </si>
  <si>
    <t>00:49</t>
  </si>
  <si>
    <t xml:space="preserve"> 5.122</t>
  </si>
  <si>
    <t xml:space="preserve"> 21.92</t>
  </si>
  <si>
    <t xml:space="preserve"> 5.247</t>
  </si>
  <si>
    <t>2031 May 07</t>
  </si>
  <si>
    <t xml:space="preserve"> 0.907</t>
  </si>
  <si>
    <t>-0.085</t>
  </si>
  <si>
    <t>01:50</t>
  </si>
  <si>
    <t>03:51</t>
  </si>
  <si>
    <t>05:51</t>
  </si>
  <si>
    <t>14.916</t>
  </si>
  <si>
    <t>-17.79</t>
  </si>
  <si>
    <t>14.987</t>
  </si>
  <si>
    <t>2031 Jun 05</t>
  </si>
  <si>
    <t xml:space="preserve"> 0.154</t>
  </si>
  <si>
    <t>-0.814</t>
  </si>
  <si>
    <t>10:52</t>
  </si>
  <si>
    <t>11:44</t>
  </si>
  <si>
    <t>12:36</t>
  </si>
  <si>
    <t>16.891</t>
  </si>
  <si>
    <t>-21.05</t>
  </si>
  <si>
    <t>16.914</t>
  </si>
  <si>
    <t>2031 Oct 30</t>
  </si>
  <si>
    <t xml:space="preserve"> 0.742</t>
  </si>
  <si>
    <t>-0.315</t>
  </si>
  <si>
    <t xml:space="preserve">New York </t>
  </si>
  <si>
    <t>Atlanta</t>
  </si>
  <si>
    <t>Chicago</t>
  </si>
  <si>
    <t>Denver</t>
  </si>
  <si>
    <t>Houston</t>
  </si>
  <si>
    <t>Honolulu</t>
  </si>
  <si>
    <t>Los Angeles</t>
  </si>
  <si>
    <t>13.560</t>
  </si>
  <si>
    <t>20:30</t>
  </si>
  <si>
    <t>00:06</t>
  </si>
  <si>
    <t>01:14</t>
  </si>
  <si>
    <t>09:55</t>
  </si>
  <si>
    <t>11:34</t>
  </si>
  <si>
    <t>21:22</t>
  </si>
  <si>
    <t>19:38</t>
  </si>
  <si>
    <t>21:00</t>
  </si>
  <si>
    <t>22:44</t>
  </si>
  <si>
    <t>01:12</t>
  </si>
  <si>
    <t>13:22</t>
  </si>
  <si>
    <t>01:43</t>
  </si>
  <si>
    <t>Philadelphia</t>
  </si>
  <si>
    <t>Phoenix</t>
  </si>
  <si>
    <t>Portland</t>
  </si>
  <si>
    <t>San Francisco</t>
  </si>
  <si>
    <t>Washington DC</t>
  </si>
  <si>
    <t>Miami</t>
  </si>
  <si>
    <t>London</t>
  </si>
  <si>
    <t>Paris</t>
  </si>
  <si>
    <t>Athens</t>
  </si>
  <si>
    <t>Helsinki</t>
  </si>
  <si>
    <t>Table Explanation:</t>
  </si>
  <si>
    <t>Buenos Aires</t>
  </si>
  <si>
    <t>Canada</t>
  </si>
  <si>
    <t>Ottawa</t>
  </si>
  <si>
    <t>Québec</t>
  </si>
  <si>
    <t>Toronto</t>
  </si>
  <si>
    <t>Vancouver</t>
  </si>
  <si>
    <t>South America</t>
  </si>
  <si>
    <t>La Paz</t>
  </si>
  <si>
    <t>Quito</t>
  </si>
  <si>
    <t>Santiago</t>
  </si>
  <si>
    <t>Mexico City</t>
  </si>
  <si>
    <t>San Jose</t>
  </si>
  <si>
    <t>Mexico, Central America, Caribbean</t>
  </si>
  <si>
    <t>San Juan</t>
  </si>
  <si>
    <t>2004 Feb 20</t>
  </si>
  <si>
    <t>You may copy any location below and paste it into the Lunar Eclipse table to calculate the Moon's altitude for that location.</t>
  </si>
  <si>
    <t>—</t>
  </si>
  <si>
    <t>20.346</t>
  </si>
  <si>
    <t>2038 Jan 21</t>
  </si>
  <si>
    <t xml:space="preserve"> 0.925</t>
  </si>
  <si>
    <t>-0.109</t>
  </si>
  <si>
    <t>03:48</t>
  </si>
  <si>
    <t>05:53</t>
  </si>
  <si>
    <t xml:space="preserve"> 8.237</t>
  </si>
  <si>
    <t xml:space="preserve"> 20.93</t>
  </si>
  <si>
    <t xml:space="preserve"> 8.041</t>
  </si>
  <si>
    <t>2038 Jun 17</t>
  </si>
  <si>
    <t xml:space="preserve"> 0.467</t>
  </si>
  <si>
    <t>-0.522</t>
  </si>
  <si>
    <t>02:43</t>
  </si>
  <si>
    <t>04:14</t>
  </si>
  <si>
    <t>17.724</t>
  </si>
  <si>
    <t>-22.09</t>
  </si>
  <si>
    <t>17.698</t>
  </si>
  <si>
    <t>2038 Jul 16</t>
  </si>
  <si>
    <t xml:space="preserve"> 0.525</t>
  </si>
  <si>
    <t>-0.490</t>
  </si>
  <si>
    <t>13:13</t>
  </si>
  <si>
    <t>19.737</t>
  </si>
  <si>
    <t>-22.53</t>
  </si>
  <si>
    <t>19.628</t>
  </si>
  <si>
    <t>2038 Dec 11</t>
  </si>
  <si>
    <t xml:space="preserve"> 0.831</t>
  </si>
  <si>
    <t>-0.285</t>
  </si>
  <si>
    <t>15:32</t>
  </si>
  <si>
    <t>19:55</t>
  </si>
  <si>
    <t xml:space="preserve"> 5.271</t>
  </si>
  <si>
    <t xml:space="preserve"> 22.02</t>
  </si>
  <si>
    <t xml:space="preserve"> 5.370</t>
  </si>
  <si>
    <t>2039 Jun 06</t>
  </si>
  <si>
    <t xml:space="preserve"> 1.852</t>
  </si>
  <si>
    <t xml:space="preserve"> 0.891</t>
  </si>
  <si>
    <t>20:23</t>
  </si>
  <si>
    <t>21:23</t>
  </si>
  <si>
    <t>16.990</t>
  </si>
  <si>
    <t>-22.15</t>
  </si>
  <si>
    <t>17.003</t>
  </si>
  <si>
    <t>2039 Nov 30</t>
  </si>
  <si>
    <t xml:space="preserve"> 2.068</t>
  </si>
  <si>
    <t xml:space="preserve"> 0.947</t>
  </si>
  <si>
    <t>13:53</t>
  </si>
  <si>
    <t>16:55</t>
  </si>
  <si>
    <t xml:space="preserve"> 4.447</t>
  </si>
  <si>
    <t xml:space="preserve"> 21.28</t>
  </si>
  <si>
    <t xml:space="preserve"> 4.629</t>
  </si>
  <si>
    <t>2040 May 26</t>
  </si>
  <si>
    <t xml:space="preserve"> 2.519</t>
  </si>
  <si>
    <t xml:space="preserve"> 1.540</t>
  </si>
  <si>
    <t>09:02</t>
  </si>
  <si>
    <t>10:58</t>
  </si>
  <si>
    <t>11:45</t>
  </si>
  <si>
    <t>12:31</t>
  </si>
  <si>
    <t>14:27</t>
  </si>
  <si>
    <t>-21.46</t>
  </si>
  <si>
    <t>16.311</t>
  </si>
  <si>
    <t>2040 Nov 18</t>
  </si>
  <si>
    <t xml:space="preserve"> 1.402</t>
  </si>
  <si>
    <t>16:05</t>
  </si>
  <si>
    <t>17:12</t>
  </si>
  <si>
    <t>19:03</t>
  </si>
  <si>
    <t>19:47</t>
  </si>
  <si>
    <t>22:01</t>
  </si>
  <si>
    <t xml:space="preserve"> 3.646</t>
  </si>
  <si>
    <t xml:space="preserve"> 19.71</t>
  </si>
  <si>
    <t xml:space="preserve"> 3.896</t>
  </si>
  <si>
    <t>2041 May 16</t>
  </si>
  <si>
    <t xml:space="preserve"> 1.100</t>
  </si>
  <si>
    <t xml:space="preserve"> 0.070</t>
  </si>
  <si>
    <t>22:24</t>
  </si>
  <si>
    <t>00:11</t>
  </si>
  <si>
    <t>00:41</t>
  </si>
  <si>
    <t>02:58</t>
  </si>
  <si>
    <t>15.525</t>
  </si>
  <si>
    <t>-20.02</t>
  </si>
  <si>
    <t>15.608</t>
  </si>
  <si>
    <t>2041 Nov 08</t>
  </si>
  <si>
    <t xml:space="preserve"> 1.191</t>
  </si>
  <si>
    <t xml:space="preserve"> 0.175</t>
  </si>
  <si>
    <t>03:47</t>
  </si>
  <si>
    <t>04:33</t>
  </si>
  <si>
    <t>05:19</t>
  </si>
  <si>
    <t>06:49</t>
  </si>
  <si>
    <t xml:space="preserve"> 2.888</t>
  </si>
  <si>
    <t xml:space="preserve"> 17.51</t>
  </si>
  <si>
    <t xml:space="preserve"> 3.183</t>
  </si>
  <si>
    <t>2042 Apr 05</t>
  </si>
  <si>
    <t xml:space="preserve"> 0.894</t>
  </si>
  <si>
    <t>-0.213</t>
  </si>
  <si>
    <t>12:12</t>
  </si>
  <si>
    <t>14:28</t>
  </si>
  <si>
    <t>16:45</t>
  </si>
  <si>
    <t>13.010</t>
  </si>
  <si>
    <t xml:space="preserve"> -5.39</t>
  </si>
  <si>
    <t>12.935</t>
  </si>
  <si>
    <t>2042 Sep 29</t>
  </si>
  <si>
    <t xml:space="preserve"> 0.978</t>
  </si>
  <si>
    <t xml:space="preserve"> 0.003</t>
  </si>
  <si>
    <t>10:38</t>
  </si>
  <si>
    <t xml:space="preserve"> 0.427</t>
  </si>
  <si>
    <t xml:space="preserve">  1.64</t>
  </si>
  <si>
    <t xml:space="preserve"> 0.556</t>
  </si>
  <si>
    <t>2042 Oct 28</t>
  </si>
  <si>
    <t xml:space="preserve"> 0.008</t>
  </si>
  <si>
    <t>-0.974</t>
  </si>
  <si>
    <t>19:21</t>
  </si>
  <si>
    <t>19:33</t>
  </si>
  <si>
    <t>19:44</t>
  </si>
  <si>
    <t xml:space="preserve"> 2.168</t>
  </si>
  <si>
    <t xml:space="preserve"> 14.80</t>
  </si>
  <si>
    <t>Sydney</t>
  </si>
  <si>
    <t>Tokyo</t>
  </si>
  <si>
    <t xml:space="preserve">             Azm  =  ArcTan  -(Cos dec Sin HA) / (Sin dec Cos lat -  Cos dec Cos HA Sin lat)]</t>
  </si>
  <si>
    <t>HA  = 15 * (GST + t - RA ) + lng</t>
  </si>
  <si>
    <t>Instructions:</t>
  </si>
  <si>
    <t>Date</t>
  </si>
  <si>
    <t>Sun HA</t>
  </si>
  <si>
    <t>Longitude:</t>
  </si>
  <si>
    <t>Latitude: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</si>
</sst>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7">
    <font>
      <sz val="9"/>
      <name val="Geneva"/>
      <family val="0"/>
    </font>
    <font>
      <b/>
      <sz val="9"/>
      <name val="Geneva"/>
      <family val="0"/>
    </font>
    <font>
      <i/>
      <sz val="9"/>
      <name val="Geneva"/>
      <family val="0"/>
    </font>
    <font>
      <b/>
      <i/>
      <sz val="9"/>
      <name val="Geneva"/>
      <family val="0"/>
    </font>
    <font>
      <b/>
      <sz val="10"/>
      <name val="Arial"/>
      <family val="2"/>
    </font>
    <font>
      <sz val="10"/>
      <name val="Arial Unicode MS"/>
      <family val="0"/>
    </font>
    <font>
      <sz val="9"/>
      <color indexed="10"/>
      <name val="Geneva"/>
      <family val="0"/>
    </font>
    <font>
      <u val="single"/>
      <sz val="14"/>
      <name val="Geneva"/>
      <family val="0"/>
    </font>
    <font>
      <u val="single"/>
      <sz val="9"/>
      <color indexed="12"/>
      <name val="Geneva"/>
      <family val="0"/>
    </font>
    <font>
      <u val="single"/>
      <sz val="9"/>
      <color indexed="36"/>
      <name val="Geneva"/>
      <family val="0"/>
    </font>
    <font>
      <b/>
      <u val="single"/>
      <sz val="18"/>
      <name val="Arial"/>
      <family val="0"/>
    </font>
    <font>
      <b/>
      <sz val="14"/>
      <name val="Geneva"/>
      <family val="0"/>
    </font>
    <font>
      <b/>
      <sz val="10"/>
      <color indexed="8"/>
      <name val="Arial"/>
      <family val="2"/>
    </font>
    <font>
      <b/>
      <sz val="10"/>
      <name val="Geneva"/>
      <family val="0"/>
    </font>
    <font>
      <sz val="9"/>
      <color indexed="8"/>
      <name val="Geneva"/>
      <family val="0"/>
    </font>
    <font>
      <u val="single"/>
      <sz val="18"/>
      <color indexed="12"/>
      <name val="Geneva"/>
      <family val="0"/>
    </font>
    <font>
      <b/>
      <u val="single"/>
      <sz val="9"/>
      <color indexed="12"/>
      <name val="Geneva"/>
      <family val="0"/>
    </font>
  </fonts>
  <fills count="9">
    <fill>
      <patternFill/>
    </fill>
    <fill>
      <patternFill patternType="gray125"/>
    </fill>
    <fill>
      <patternFill patternType="solid">
        <fgColor indexed="13"/>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s>
  <borders count="33">
    <border>
      <left/>
      <right/>
      <top/>
      <bottom/>
      <diagonal/>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mediu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0" fillId="0" borderId="0" xfId="0" applyAlignment="1">
      <alignment horizontal="center"/>
    </xf>
    <xf numFmtId="2" fontId="0" fillId="0" borderId="0" xfId="0" applyNumberFormat="1" applyAlignment="1">
      <alignment/>
    </xf>
    <xf numFmtId="0" fontId="0" fillId="0" borderId="0" xfId="0" applyAlignment="1">
      <alignment horizontal="left"/>
    </xf>
    <xf numFmtId="0" fontId="0" fillId="0" borderId="1" xfId="0" applyBorder="1" applyAlignment="1">
      <alignment horizontal="right"/>
    </xf>
    <xf numFmtId="0" fontId="5" fillId="0" borderId="2" xfId="0" applyFont="1" applyFill="1" applyBorder="1" applyAlignment="1">
      <alignment/>
    </xf>
    <xf numFmtId="0" fontId="0" fillId="0" borderId="3" xfId="0" applyFill="1" applyBorder="1" applyAlignment="1">
      <alignment/>
    </xf>
    <xf numFmtId="0" fontId="4" fillId="0" borderId="2" xfId="0" applyFont="1" applyBorder="1" applyAlignment="1">
      <alignment horizontal="right"/>
    </xf>
    <xf numFmtId="0" fontId="0" fillId="0" borderId="4" xfId="0" applyBorder="1" applyAlignment="1">
      <alignment horizontal="center"/>
    </xf>
    <xf numFmtId="0" fontId="5" fillId="0" borderId="5" xfId="0" applyFont="1" applyFill="1" applyBorder="1" applyAlignment="1">
      <alignment/>
    </xf>
    <xf numFmtId="0" fontId="0" fillId="0" borderId="0" xfId="0" applyFill="1" applyBorder="1" applyAlignment="1">
      <alignment/>
    </xf>
    <xf numFmtId="0" fontId="0" fillId="0" borderId="5" xfId="0" applyBorder="1" applyAlignment="1">
      <alignment horizontal="right"/>
    </xf>
    <xf numFmtId="0" fontId="0" fillId="0" borderId="6" xfId="0" applyBorder="1" applyAlignment="1">
      <alignment horizontal="center"/>
    </xf>
    <xf numFmtId="0" fontId="0" fillId="2" borderId="0" xfId="0" applyFill="1" applyAlignment="1">
      <alignment/>
    </xf>
    <xf numFmtId="0" fontId="5" fillId="0" borderId="1" xfId="0" applyFont="1" applyFill="1" applyBorder="1" applyAlignment="1">
      <alignment/>
    </xf>
    <xf numFmtId="0" fontId="0" fillId="0" borderId="7" xfId="0" applyFill="1" applyBorder="1" applyAlignment="1">
      <alignment/>
    </xf>
    <xf numFmtId="0" fontId="0" fillId="0" borderId="8" xfId="0" applyBorder="1" applyAlignment="1">
      <alignment horizontal="center"/>
    </xf>
    <xf numFmtId="0" fontId="5" fillId="3" borderId="0" xfId="0" applyFont="1" applyFill="1" applyBorder="1" applyAlignment="1">
      <alignment/>
    </xf>
    <xf numFmtId="0" fontId="0" fillId="3" borderId="0" xfId="0" applyFill="1" applyBorder="1" applyAlignment="1">
      <alignment/>
    </xf>
    <xf numFmtId="0" fontId="0" fillId="0" borderId="0" xfId="0" applyBorder="1" applyAlignment="1">
      <alignment/>
    </xf>
    <xf numFmtId="0" fontId="0" fillId="0" borderId="4" xfId="0" applyBorder="1" applyAlignment="1">
      <alignment/>
    </xf>
    <xf numFmtId="0" fontId="0" fillId="0" borderId="0" xfId="0" applyFill="1" applyAlignment="1">
      <alignment/>
    </xf>
    <xf numFmtId="0" fontId="1" fillId="0" borderId="2" xfId="0" applyFont="1" applyBorder="1" applyAlignment="1">
      <alignment/>
    </xf>
    <xf numFmtId="0" fontId="0" fillId="0" borderId="3" xfId="0" applyBorder="1" applyAlignment="1">
      <alignment/>
    </xf>
    <xf numFmtId="0" fontId="7" fillId="0" borderId="0" xfId="0" applyFont="1" applyFill="1" applyAlignment="1">
      <alignment/>
    </xf>
    <xf numFmtId="1" fontId="4" fillId="4" borderId="9" xfId="0" applyNumberFormat="1" applyFont="1" applyFill="1" applyBorder="1" applyAlignment="1">
      <alignment horizontal="center"/>
    </xf>
    <xf numFmtId="0" fontId="5" fillId="5" borderId="1" xfId="0" applyFont="1" applyFill="1" applyBorder="1" applyAlignment="1">
      <alignment/>
    </xf>
    <xf numFmtId="0" fontId="5" fillId="5" borderId="8" xfId="0" applyFont="1" applyFill="1" applyBorder="1" applyAlignment="1">
      <alignment/>
    </xf>
    <xf numFmtId="0" fontId="5" fillId="5" borderId="7" xfId="0" applyFont="1" applyFill="1" applyBorder="1" applyAlignment="1">
      <alignment/>
    </xf>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center"/>
    </xf>
    <xf numFmtId="49" fontId="0" fillId="0" borderId="10" xfId="0" applyNumberFormat="1" applyBorder="1" applyAlignment="1">
      <alignment horizontal="center"/>
    </xf>
    <xf numFmtId="0" fontId="10" fillId="0"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0" fillId="6" borderId="15" xfId="0" applyFill="1" applyBorder="1" applyAlignment="1" applyProtection="1">
      <alignment horizontal="right"/>
      <protection locked="0"/>
    </xf>
    <xf numFmtId="165" fontId="0" fillId="6" borderId="16" xfId="0" applyNumberFormat="1" applyFill="1" applyBorder="1" applyAlignment="1" applyProtection="1">
      <alignment/>
      <protection locked="0"/>
    </xf>
    <xf numFmtId="165" fontId="0" fillId="6" borderId="17" xfId="0" applyNumberFormat="1" applyFill="1" applyBorder="1" applyAlignment="1" applyProtection="1">
      <alignment/>
      <protection locked="0"/>
    </xf>
    <xf numFmtId="0" fontId="0" fillId="0" borderId="0" xfId="0" applyBorder="1" applyAlignment="1">
      <alignment horizontal="center"/>
    </xf>
    <xf numFmtId="0" fontId="1" fillId="0" borderId="2" xfId="0" applyFont="1" applyFill="1" applyBorder="1" applyAlignment="1">
      <alignment horizontal="left"/>
    </xf>
    <xf numFmtId="0" fontId="0" fillId="0" borderId="3" xfId="0" applyBorder="1" applyAlignment="1">
      <alignment horizontal="center"/>
    </xf>
    <xf numFmtId="0" fontId="6" fillId="0" borderId="5" xfId="0" applyFont="1" applyBorder="1" applyAlignment="1">
      <alignment horizontal="center"/>
    </xf>
    <xf numFmtId="0" fontId="0" fillId="0" borderId="0" xfId="0" applyBorder="1" applyAlignment="1">
      <alignment/>
    </xf>
    <xf numFmtId="0" fontId="1" fillId="0" borderId="1" xfId="0" applyFont="1" applyBorder="1" applyAlignment="1">
      <alignment horizontal="left"/>
    </xf>
    <xf numFmtId="0" fontId="0" fillId="0" borderId="7" xfId="0" applyBorder="1" applyAlignment="1">
      <alignment horizontal="center"/>
    </xf>
    <xf numFmtId="0" fontId="0" fillId="0" borderId="8" xfId="0" applyBorder="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1" fillId="0" borderId="0" xfId="0" applyFont="1" applyAlignment="1">
      <alignment horizontal="center"/>
    </xf>
    <xf numFmtId="0" fontId="11" fillId="0" borderId="0" xfId="0" applyFont="1" applyAlignment="1">
      <alignment/>
    </xf>
    <xf numFmtId="0" fontId="11" fillId="0" borderId="0" xfId="0" applyFont="1" applyAlignment="1">
      <alignment/>
    </xf>
    <xf numFmtId="49" fontId="0" fillId="0" borderId="9" xfId="0" applyNumberFormat="1" applyBorder="1" applyAlignment="1">
      <alignment horizontal="center"/>
    </xf>
    <xf numFmtId="0" fontId="1" fillId="7" borderId="18" xfId="0" applyFont="1" applyFill="1" applyBorder="1" applyAlignment="1">
      <alignment horizontal="center"/>
    </xf>
    <xf numFmtId="0" fontId="1" fillId="7" borderId="19" xfId="0" applyFont="1" applyFill="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0" xfId="0" applyNumberFormat="1" applyFont="1" applyBorder="1" applyAlignment="1">
      <alignment horizontal="center"/>
    </xf>
    <xf numFmtId="49" fontId="1" fillId="0" borderId="9" xfId="0" applyNumberFormat="1" applyFont="1" applyBorder="1" applyAlignment="1">
      <alignment horizontal="center"/>
    </xf>
    <xf numFmtId="0" fontId="0" fillId="0" borderId="4" xfId="0" applyFill="1" applyBorder="1" applyAlignment="1">
      <alignment/>
    </xf>
    <xf numFmtId="0" fontId="0" fillId="0" borderId="6" xfId="0" applyFill="1" applyBorder="1" applyAlignment="1">
      <alignment/>
    </xf>
    <xf numFmtId="0" fontId="0" fillId="0" borderId="8" xfId="0" applyFill="1" applyBorder="1" applyAlignment="1">
      <alignment/>
    </xf>
    <xf numFmtId="1" fontId="4" fillId="4" borderId="20" xfId="0" applyNumberFormat="1" applyFont="1" applyFill="1" applyBorder="1" applyAlignment="1">
      <alignment horizontal="center"/>
    </xf>
    <xf numFmtId="1" fontId="4" fillId="4" borderId="21" xfId="0" applyNumberFormat="1" applyFont="1" applyFill="1" applyBorder="1" applyAlignment="1">
      <alignment horizontal="center"/>
    </xf>
    <xf numFmtId="1" fontId="4" fillId="4" borderId="22" xfId="0" applyNumberFormat="1" applyFont="1" applyFill="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Alignment="1">
      <alignment horizontal="left"/>
    </xf>
    <xf numFmtId="0" fontId="1" fillId="7" borderId="19" xfId="0" applyFont="1" applyFill="1" applyBorder="1" applyAlignment="1">
      <alignment horizontal="center" wrapText="1"/>
    </xf>
    <xf numFmtId="0" fontId="0" fillId="8" borderId="5" xfId="0" applyFill="1" applyBorder="1" applyAlignment="1">
      <alignment/>
    </xf>
    <xf numFmtId="0" fontId="0" fillId="8" borderId="6" xfId="0" applyFill="1" applyBorder="1" applyAlignment="1">
      <alignment/>
    </xf>
    <xf numFmtId="0" fontId="0" fillId="8" borderId="0" xfId="0" applyFill="1" applyBorder="1" applyAlignment="1">
      <alignment/>
    </xf>
    <xf numFmtId="49" fontId="14" fillId="0" borderId="10" xfId="0" applyNumberFormat="1" applyFont="1" applyBorder="1" applyAlignment="1">
      <alignment horizontal="center"/>
    </xf>
    <xf numFmtId="49" fontId="14" fillId="0" borderId="9" xfId="0" applyNumberFormat="1" applyFont="1" applyBorder="1" applyAlignment="1">
      <alignment horizontal="center"/>
    </xf>
    <xf numFmtId="1" fontId="12" fillId="4" borderId="10" xfId="0" applyNumberFormat="1" applyFont="1" applyFill="1" applyBorder="1" applyAlignment="1">
      <alignment horizontal="center"/>
    </xf>
    <xf numFmtId="1" fontId="12" fillId="4" borderId="9" xfId="0" applyNumberFormat="1" applyFont="1" applyFill="1" applyBorder="1" applyAlignment="1">
      <alignment horizontal="center"/>
    </xf>
    <xf numFmtId="1" fontId="12" fillId="4" borderId="11" xfId="0" applyNumberFormat="1" applyFont="1" applyFill="1" applyBorder="1" applyAlignment="1">
      <alignment horizontal="center"/>
    </xf>
    <xf numFmtId="0" fontId="14" fillId="0" borderId="0" xfId="0" applyFont="1" applyAlignment="1">
      <alignment/>
    </xf>
    <xf numFmtId="0" fontId="1" fillId="7" borderId="23" xfId="0" applyFont="1" applyFill="1" applyBorder="1" applyAlignment="1">
      <alignment horizontal="center" wrapText="1"/>
    </xf>
    <xf numFmtId="49" fontId="0" fillId="0" borderId="24" xfId="0" applyNumberFormat="1" applyBorder="1" applyAlignment="1">
      <alignment horizontal="center"/>
    </xf>
    <xf numFmtId="0" fontId="1" fillId="7" borderId="25" xfId="0" applyFont="1" applyFill="1" applyBorder="1" applyAlignment="1">
      <alignment horizontal="center"/>
    </xf>
    <xf numFmtId="0" fontId="1" fillId="7" borderId="26" xfId="0" applyFont="1" applyFill="1" applyBorder="1" applyAlignment="1">
      <alignment horizontal="center"/>
    </xf>
    <xf numFmtId="0" fontId="1" fillId="7" borderId="27" xfId="0" applyFont="1" applyFill="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9" xfId="0" applyNumberFormat="1" applyFont="1" applyBorder="1" applyAlignment="1">
      <alignment horizontal="center"/>
    </xf>
    <xf numFmtId="49" fontId="14" fillId="0" borderId="24" xfId="0" applyNumberFormat="1" applyFont="1" applyBorder="1" applyAlignment="1">
      <alignment horizontal="center"/>
    </xf>
    <xf numFmtId="0" fontId="15" fillId="0" borderId="0" xfId="20" applyFont="1" applyAlignment="1">
      <alignment horizontal="left"/>
    </xf>
    <xf numFmtId="0" fontId="0" fillId="0" borderId="0" xfId="0" applyAlignment="1">
      <alignment/>
    </xf>
    <xf numFmtId="0" fontId="16" fillId="0" borderId="7" xfId="20" applyFont="1" applyBorder="1" applyAlignment="1">
      <alignment/>
    </xf>
    <xf numFmtId="0" fontId="1" fillId="0" borderId="7" xfId="0" applyFont="1" applyBorder="1" applyAlignment="1">
      <alignment/>
    </xf>
    <xf numFmtId="0" fontId="0" fillId="0" borderId="7" xfId="0" applyBorder="1" applyAlignment="1">
      <alignment/>
    </xf>
    <xf numFmtId="0" fontId="13" fillId="7" borderId="30" xfId="0" applyFont="1"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 fillId="7" borderId="1" xfId="0" applyFont="1" applyFill="1" applyBorder="1" applyAlignment="1">
      <alignment horizontal="center"/>
    </xf>
    <xf numFmtId="0" fontId="0" fillId="0" borderId="8" xfId="0" applyBorder="1" applyAlignment="1">
      <alignment/>
    </xf>
    <xf numFmtId="0" fontId="1" fillId="7"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NumberFormat="1" applyFont="1" applyFill="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000000"/>
      </font>
      <fill>
        <patternFill>
          <bgColor rgb="FFFFFF99"/>
        </patternFill>
      </fill>
      <border/>
    </dxf>
    <dxf>
      <font>
        <color rgb="FF00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xdr:rowOff>
    </xdr:from>
    <xdr:to>
      <xdr:col>12</xdr:col>
      <xdr:colOff>247650</xdr:colOff>
      <xdr:row>9</xdr:row>
      <xdr:rowOff>0</xdr:rowOff>
    </xdr:to>
    <xdr:pic>
      <xdr:nvPicPr>
        <xdr:cNvPr id="1" name="Picture 3"/>
        <xdr:cNvPicPr preferRelativeResize="1">
          <a:picLocks noChangeAspect="1"/>
        </xdr:cNvPicPr>
      </xdr:nvPicPr>
      <xdr:blipFill>
        <a:blip r:embed="rId1"/>
        <a:stretch>
          <a:fillRect/>
        </a:stretch>
      </xdr:blipFill>
      <xdr:spPr>
        <a:xfrm>
          <a:off x="990600" y="19050"/>
          <a:ext cx="64389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nearth.gsfc.nasa.gov/eclipse/LEvis/LEvis.html" TargetMode="External" /><Relationship Id="rId2" Type="http://schemas.openxmlformats.org/officeDocument/2006/relationships/hyperlink" Target="http://sunearth.gsfc.nasa.gov/eclipse/LEvis/LEviskey.htm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1:U92"/>
  <sheetViews>
    <sheetView tabSelected="1" workbookViewId="0" topLeftCell="A1">
      <selection activeCell="E24" sqref="E24"/>
    </sheetView>
  </sheetViews>
  <sheetFormatPr defaultColWidth="11.00390625" defaultRowHeight="12"/>
  <cols>
    <col min="1" max="1" width="12.875" style="2" customWidth="1"/>
    <col min="2" max="2" width="4.875" style="2" customWidth="1"/>
    <col min="3" max="4" width="6.875" style="2" customWidth="1"/>
    <col min="5" max="5" width="8.625" style="0" customWidth="1"/>
    <col min="6" max="11" width="7.875" style="0" customWidth="1"/>
    <col min="12" max="14" width="6.875" style="0" customWidth="1"/>
    <col min="15" max="15" width="5.875" style="0" customWidth="1"/>
    <col min="16" max="16" width="5.50390625" style="0" customWidth="1"/>
    <col min="17" max="17" width="5.875" style="0" customWidth="1"/>
    <col min="18" max="18" width="6.375" style="0" customWidth="1"/>
    <col min="19" max="21" width="5.875" style="0" customWidth="1"/>
    <col min="22" max="22" width="2.625" style="0" customWidth="1"/>
  </cols>
  <sheetData>
    <row r="1" ht="12"/>
    <row r="2" ht="12"/>
    <row r="3" ht="12"/>
    <row r="4" ht="12"/>
    <row r="5" ht="12"/>
    <row r="6" ht="12"/>
    <row r="7" ht="12"/>
    <row r="8" ht="12"/>
    <row r="9" ht="12"/>
    <row r="10" ht="12"/>
    <row r="11" spans="1:14" s="53" customFormat="1" ht="24.75">
      <c r="A11" s="52"/>
      <c r="B11" s="90" t="s">
        <v>380</v>
      </c>
      <c r="C11" s="91"/>
      <c r="D11" s="91"/>
      <c r="E11" s="91"/>
      <c r="F11" s="91"/>
      <c r="G11" s="91"/>
      <c r="H11" s="91"/>
      <c r="I11" s="91"/>
      <c r="J11" s="91"/>
      <c r="K11" s="91"/>
      <c r="L11" s="91"/>
      <c r="M11" s="91"/>
      <c r="N11" s="54"/>
    </row>
    <row r="13" spans="2:11" ht="21">
      <c r="B13" s="36" t="s">
        <v>17</v>
      </c>
      <c r="C13" s="36"/>
      <c r="D13" s="36"/>
      <c r="E13" s="25"/>
      <c r="F13" s="25"/>
      <c r="G13" s="25"/>
      <c r="H13" s="25"/>
      <c r="I13" s="25"/>
      <c r="J13" s="25"/>
      <c r="K13" s="25"/>
    </row>
    <row r="14" ht="13.5" thickBot="1"/>
    <row r="15" spans="1:14" ht="12.75" customHeight="1">
      <c r="A15" s="43" t="s">
        <v>766</v>
      </c>
      <c r="B15" s="44"/>
      <c r="C15" s="44"/>
      <c r="D15" s="103" t="s">
        <v>378</v>
      </c>
      <c r="E15" s="104"/>
      <c r="F15" s="104"/>
      <c r="G15" s="104"/>
      <c r="H15" s="104"/>
      <c r="I15" s="104"/>
      <c r="J15" s="104"/>
      <c r="K15" s="104"/>
      <c r="L15" s="104"/>
      <c r="M15" s="105"/>
      <c r="N15" s="22"/>
    </row>
    <row r="16" spans="1:15" ht="12.75">
      <c r="A16" s="45"/>
      <c r="B16" s="42"/>
      <c r="C16" s="42"/>
      <c r="D16" s="106"/>
      <c r="E16" s="106"/>
      <c r="F16" s="106"/>
      <c r="G16" s="106"/>
      <c r="H16" s="106"/>
      <c r="I16" s="106"/>
      <c r="J16" s="106"/>
      <c r="K16" s="106"/>
      <c r="L16" s="106"/>
      <c r="M16" s="107"/>
      <c r="O16" s="1" t="s">
        <v>379</v>
      </c>
    </row>
    <row r="17" spans="1:15" ht="12.75">
      <c r="A17" s="45"/>
      <c r="B17" s="42"/>
      <c r="C17" s="42"/>
      <c r="D17" s="106"/>
      <c r="E17" s="106"/>
      <c r="F17" s="106"/>
      <c r="G17" s="106"/>
      <c r="H17" s="106"/>
      <c r="I17" s="106"/>
      <c r="J17" s="106"/>
      <c r="K17" s="106"/>
      <c r="L17" s="106"/>
      <c r="M17" s="107"/>
      <c r="O17" s="1" t="s">
        <v>647</v>
      </c>
    </row>
    <row r="18" spans="1:14" ht="12.75">
      <c r="A18" s="45"/>
      <c r="B18" s="42"/>
      <c r="C18" s="42"/>
      <c r="D18" s="106"/>
      <c r="E18" s="106"/>
      <c r="F18" s="106"/>
      <c r="G18" s="106"/>
      <c r="H18" s="106"/>
      <c r="I18" s="106"/>
      <c r="J18" s="106"/>
      <c r="K18" s="106"/>
      <c r="L18" s="106"/>
      <c r="M18" s="107"/>
      <c r="N18" s="1"/>
    </row>
    <row r="19" spans="1:14" ht="12.75">
      <c r="A19" s="45"/>
      <c r="B19" s="42"/>
      <c r="C19" s="42"/>
      <c r="D19" s="106"/>
      <c r="E19" s="106"/>
      <c r="F19" s="106"/>
      <c r="G19" s="106"/>
      <c r="H19" s="106"/>
      <c r="I19" s="106"/>
      <c r="J19" s="106"/>
      <c r="K19" s="106"/>
      <c r="L19" s="106"/>
      <c r="M19" s="107"/>
      <c r="N19" s="1"/>
    </row>
    <row r="20" spans="1:14" ht="12.75">
      <c r="A20" s="45"/>
      <c r="B20" s="42"/>
      <c r="C20" s="42"/>
      <c r="D20" s="108"/>
      <c r="E20" s="108"/>
      <c r="F20" s="108"/>
      <c r="G20" s="108"/>
      <c r="H20" s="108"/>
      <c r="I20" s="108"/>
      <c r="J20" s="108"/>
      <c r="K20" s="108"/>
      <c r="L20" s="108"/>
      <c r="M20" s="107"/>
      <c r="N20" s="1"/>
    </row>
    <row r="21" spans="1:14" ht="12.75">
      <c r="A21" s="45"/>
      <c r="B21" s="42"/>
      <c r="C21" s="42"/>
      <c r="D21" s="42"/>
      <c r="E21" s="46"/>
      <c r="F21" s="46"/>
      <c r="G21" s="46"/>
      <c r="H21" s="46"/>
      <c r="I21" s="46"/>
      <c r="J21" s="46"/>
      <c r="K21" s="46"/>
      <c r="L21" s="46"/>
      <c r="M21" s="63"/>
      <c r="N21" s="1"/>
    </row>
    <row r="22" spans="1:13" ht="13.5" thickBot="1">
      <c r="A22" s="47" t="s">
        <v>632</v>
      </c>
      <c r="B22" s="48"/>
      <c r="C22" s="48"/>
      <c r="D22" s="92" t="s">
        <v>381</v>
      </c>
      <c r="E22" s="93"/>
      <c r="F22" s="93"/>
      <c r="G22" s="93"/>
      <c r="H22" s="93"/>
      <c r="I22" s="93"/>
      <c r="J22" s="93"/>
      <c r="K22" s="93"/>
      <c r="L22" s="94"/>
      <c r="M22" s="49"/>
    </row>
    <row r="23" spans="15:18" ht="13.5" thickBot="1">
      <c r="O23" s="23" t="s">
        <v>339</v>
      </c>
      <c r="P23" s="24"/>
      <c r="Q23" s="24"/>
      <c r="R23" s="21"/>
    </row>
    <row r="24" spans="3:18" ht="12.75">
      <c r="C24" s="38" t="s">
        <v>167</v>
      </c>
      <c r="E24" s="39" t="s">
        <v>602</v>
      </c>
      <c r="I24" s="11"/>
      <c r="J24" s="11"/>
      <c r="K24" s="11"/>
      <c r="O24" s="72" t="s">
        <v>376</v>
      </c>
      <c r="P24" s="73"/>
      <c r="Q24" s="74"/>
      <c r="R24" s="73"/>
    </row>
    <row r="25" spans="3:18" s="4" customFormat="1" ht="13.5" thickBot="1">
      <c r="C25" s="38" t="s">
        <v>770</v>
      </c>
      <c r="E25" s="40">
        <v>40.717</v>
      </c>
      <c r="F25" s="37" t="s">
        <v>146</v>
      </c>
      <c r="J25" s="37"/>
      <c r="K25" s="37"/>
      <c r="O25" s="27" t="s">
        <v>377</v>
      </c>
      <c r="P25" s="28"/>
      <c r="Q25" s="29"/>
      <c r="R25" s="28"/>
    </row>
    <row r="26" spans="3:11" ht="13.5" thickBot="1">
      <c r="C26" s="38" t="s">
        <v>769</v>
      </c>
      <c r="E26" s="41">
        <v>-74.017</v>
      </c>
      <c r="F26" s="37" t="s">
        <v>147</v>
      </c>
      <c r="J26" s="11"/>
      <c r="K26" s="11"/>
    </row>
    <row r="27" spans="15:21" ht="13.5" thickBot="1">
      <c r="O27" s="100" t="str">
        <f>Place</f>
        <v>New York </v>
      </c>
      <c r="P27" s="101"/>
      <c r="Q27" s="101"/>
      <c r="R27" s="101"/>
      <c r="S27" s="101"/>
      <c r="T27" s="101"/>
      <c r="U27" s="102"/>
    </row>
    <row r="28" spans="5:21" ht="13.5" thickBot="1">
      <c r="E28" s="95" t="s">
        <v>161</v>
      </c>
      <c r="F28" s="96"/>
      <c r="G28" s="96"/>
      <c r="H28" s="96"/>
      <c r="I28" s="96"/>
      <c r="J28" s="96"/>
      <c r="K28" s="97"/>
      <c r="O28" s="98" t="s">
        <v>375</v>
      </c>
      <c r="P28" s="94"/>
      <c r="Q28" s="94"/>
      <c r="R28" s="94"/>
      <c r="S28" s="94"/>
      <c r="T28" s="94"/>
      <c r="U28" s="99"/>
    </row>
    <row r="29" spans="1:21" ht="37.5" thickBot="1">
      <c r="A29" s="56" t="s">
        <v>767</v>
      </c>
      <c r="B29" s="57" t="s">
        <v>9</v>
      </c>
      <c r="C29" s="71" t="s">
        <v>144</v>
      </c>
      <c r="D29" s="71" t="s">
        <v>145</v>
      </c>
      <c r="E29" s="71" t="s">
        <v>8</v>
      </c>
      <c r="F29" s="71" t="s">
        <v>3</v>
      </c>
      <c r="G29" s="71" t="s">
        <v>2</v>
      </c>
      <c r="H29" s="71" t="s">
        <v>4</v>
      </c>
      <c r="I29" s="71" t="s">
        <v>5</v>
      </c>
      <c r="J29" s="71" t="s">
        <v>6</v>
      </c>
      <c r="K29" s="71" t="s">
        <v>7</v>
      </c>
      <c r="L29" s="71" t="s">
        <v>366</v>
      </c>
      <c r="M29" s="71" t="s">
        <v>367</v>
      </c>
      <c r="N29" s="81" t="s">
        <v>1</v>
      </c>
      <c r="O29" s="83" t="s">
        <v>368</v>
      </c>
      <c r="P29" s="84" t="s">
        <v>369</v>
      </c>
      <c r="Q29" s="84" t="s">
        <v>370</v>
      </c>
      <c r="R29" s="84" t="s">
        <v>374</v>
      </c>
      <c r="S29" s="84" t="s">
        <v>371</v>
      </c>
      <c r="T29" s="84" t="s">
        <v>372</v>
      </c>
      <c r="U29" s="85" t="s">
        <v>373</v>
      </c>
    </row>
    <row r="30" spans="1:21" s="1" customFormat="1" ht="12.75">
      <c r="A30" s="58" t="s">
        <v>18</v>
      </c>
      <c r="B30" s="59" t="s">
        <v>10</v>
      </c>
      <c r="C30" s="59" t="s">
        <v>19</v>
      </c>
      <c r="D30" s="59" t="s">
        <v>20</v>
      </c>
      <c r="E30" s="59" t="s">
        <v>21</v>
      </c>
      <c r="F30" s="59" t="s">
        <v>22</v>
      </c>
      <c r="G30" s="59" t="s">
        <v>23</v>
      </c>
      <c r="H30" s="59" t="s">
        <v>24</v>
      </c>
      <c r="I30" s="59" t="s">
        <v>163</v>
      </c>
      <c r="J30" s="59" t="s">
        <v>25</v>
      </c>
      <c r="K30" s="59" t="s">
        <v>26</v>
      </c>
      <c r="L30" s="59" t="s">
        <v>27</v>
      </c>
      <c r="M30" s="59" t="s">
        <v>28</v>
      </c>
      <c r="N30" s="86" t="s">
        <v>29</v>
      </c>
      <c r="O30" s="65">
        <f>RTD*ASIN(SIN(Dec*DTR)*SIN(lat*DTR)+COS(Dec*DTR)*COS(X!E30*DTR)*COS(lat*DTR))</f>
        <v>31.06765019844867</v>
      </c>
      <c r="P30" s="66">
        <f>RTD*ASIN(SIN(Dec*DTR)*SIN(lat*DTR)+COS(Dec*DTR)*COS(X!F30*DTR)*COS(lat*DTR))</f>
        <v>18.768777376052032</v>
      </c>
      <c r="Q30" s="66">
        <f>RTD*ASIN(SIN(Dec*DTR)*SIN(lat*DTR)+COS(Dec*DTR)*COS(X!G30*DTR)*COS(lat*DTR))</f>
        <v>4.779560520353513</v>
      </c>
      <c r="R30" s="66">
        <f>RTD*ASIN(SIN(Dec*DTR)*SIN(lat*DTR)+COS(Dec*DTR)*COS(X!H30*DTR)*COS(lat*DTR))</f>
        <v>-0.6765802185379304</v>
      </c>
      <c r="S30" s="66">
        <f>RTD*ASIN(SIN(Dec*DTR)*SIN(lat*DTR)+COS(Dec*DTR)*COS(X!I30*DTR)*COS(lat*DTR))</f>
        <v>-6.244923881818593</v>
      </c>
      <c r="T30" s="66">
        <f>RTD*ASIN(SIN(Dec*DTR)*SIN(lat*DTR)+COS(Dec*DTR)*COS(X!J30*DTR)*COS(lat*DTR))</f>
        <v>-19.351183905189917</v>
      </c>
      <c r="U30" s="67">
        <f>RTD*ASIN(SIN(Dec*DTR)*SIN(lat*DTR)+COS(Dec*DTR)*COS(X!K30*DTR)*COS(lat*DTR))</f>
        <v>-29.828651335632433</v>
      </c>
    </row>
    <row r="31" spans="1:21" s="80" customFormat="1" ht="12.75">
      <c r="A31" s="35" t="s">
        <v>30</v>
      </c>
      <c r="B31" s="55" t="s">
        <v>11</v>
      </c>
      <c r="C31" s="55" t="s">
        <v>31</v>
      </c>
      <c r="D31" s="55" t="s">
        <v>32</v>
      </c>
      <c r="E31" s="55" t="s">
        <v>33</v>
      </c>
      <c r="F31" s="55" t="s">
        <v>34</v>
      </c>
      <c r="G31" s="55" t="s">
        <v>162</v>
      </c>
      <c r="H31" s="55" t="s">
        <v>35</v>
      </c>
      <c r="I31" s="55" t="s">
        <v>162</v>
      </c>
      <c r="J31" s="55" t="s">
        <v>36</v>
      </c>
      <c r="K31" s="55" t="s">
        <v>37</v>
      </c>
      <c r="L31" s="55" t="s">
        <v>38</v>
      </c>
      <c r="M31" s="55" t="s">
        <v>39</v>
      </c>
      <c r="N31" s="82" t="s">
        <v>40</v>
      </c>
      <c r="O31" s="30">
        <f>RTD*ASIN(SIN(Dec*DTR)*SIN(lat*DTR)+COS(Dec*DTR)*COS(X!E31*DTR)*COS(lat*DTR))</f>
        <v>19.758576310962283</v>
      </c>
      <c r="P31" s="26">
        <f>RTD*ASIN(SIN(Dec*DTR)*SIN(lat*DTR)+COS(Dec*DTR)*COS(X!F31*DTR)*COS(lat*DTR))</f>
        <v>30.038053731340433</v>
      </c>
      <c r="Q31" s="26" t="s">
        <v>649</v>
      </c>
      <c r="R31" s="26">
        <f>RTD*ASIN(SIN(Dec*DTR)*SIN(lat*DTR)+COS(Dec*DTR)*COS(X!H31*DTR)*COS(lat*DTR))</f>
        <v>38.98359662558549</v>
      </c>
      <c r="S31" s="26" t="s">
        <v>649</v>
      </c>
      <c r="T31" s="26">
        <f>RTD*ASIN(SIN(Dec*DTR)*SIN(lat*DTR)+COS(Dec*DTR)*COS(X!J31*DTR)*COS(lat*DTR))</f>
        <v>38.37258612977842</v>
      </c>
      <c r="U31" s="31">
        <f>RTD*ASIN(SIN(Dec*DTR)*SIN(lat*DTR)+COS(Dec*DTR)*COS(X!K31*DTR)*COS(lat*DTR))</f>
        <v>32.11134618781177</v>
      </c>
    </row>
    <row r="32" spans="1:21" s="80" customFormat="1" ht="12.75">
      <c r="A32" s="75" t="s">
        <v>41</v>
      </c>
      <c r="B32" s="76" t="s">
        <v>12</v>
      </c>
      <c r="C32" s="76" t="s">
        <v>42</v>
      </c>
      <c r="D32" s="76" t="s">
        <v>43</v>
      </c>
      <c r="E32" s="76" t="s">
        <v>342</v>
      </c>
      <c r="F32" s="76" t="s">
        <v>162</v>
      </c>
      <c r="G32" s="76" t="s">
        <v>162</v>
      </c>
      <c r="H32" s="76" t="s">
        <v>44</v>
      </c>
      <c r="I32" s="76" t="s">
        <v>162</v>
      </c>
      <c r="J32" s="76" t="s">
        <v>162</v>
      </c>
      <c r="K32" s="76" t="s">
        <v>45</v>
      </c>
      <c r="L32" s="76" t="s">
        <v>46</v>
      </c>
      <c r="M32" s="76" t="s">
        <v>47</v>
      </c>
      <c r="N32" s="89" t="s">
        <v>48</v>
      </c>
      <c r="O32" s="77">
        <f>RTD*ASIN(SIN(Dec*DTR)*SIN(lat*DTR)+COS(Dec*DTR)*COS(X!E32*DTR)*COS(lat*DTR))</f>
        <v>-14.855692718711587</v>
      </c>
      <c r="P32" s="26" t="s">
        <v>649</v>
      </c>
      <c r="Q32" s="26" t="s">
        <v>649</v>
      </c>
      <c r="R32" s="78">
        <f>RTD*ASIN(SIN(Dec*DTR)*SIN(lat*DTR)+COS(Dec*DTR)*COS(X!H32*DTR)*COS(lat*DTR))</f>
        <v>7.3409474409284385</v>
      </c>
      <c r="S32" s="26" t="s">
        <v>649</v>
      </c>
      <c r="T32" s="26" t="s">
        <v>649</v>
      </c>
      <c r="U32" s="79">
        <f>RTD*ASIN(SIN(Dec*DTR)*SIN(lat*DTR)+COS(Dec*DTR)*COS(X!K32*DTR)*COS(lat*DTR))</f>
        <v>30.293318699126427</v>
      </c>
    </row>
    <row r="33" spans="1:21" s="80" customFormat="1" ht="12.75">
      <c r="A33" s="75" t="s">
        <v>49</v>
      </c>
      <c r="B33" s="76" t="s">
        <v>16</v>
      </c>
      <c r="C33" s="76" t="s">
        <v>50</v>
      </c>
      <c r="D33" s="76" t="s">
        <v>51</v>
      </c>
      <c r="E33" s="76" t="s">
        <v>52</v>
      </c>
      <c r="F33" s="76" t="s">
        <v>162</v>
      </c>
      <c r="G33" s="76" t="s">
        <v>162</v>
      </c>
      <c r="H33" s="76" t="s">
        <v>53</v>
      </c>
      <c r="I33" s="76" t="s">
        <v>162</v>
      </c>
      <c r="J33" s="76" t="s">
        <v>162</v>
      </c>
      <c r="K33" s="76" t="s">
        <v>54</v>
      </c>
      <c r="L33" s="76" t="s">
        <v>55</v>
      </c>
      <c r="M33" s="76" t="s">
        <v>56</v>
      </c>
      <c r="N33" s="89" t="s">
        <v>57</v>
      </c>
      <c r="O33" s="77">
        <f>RTD*ASIN(SIN(Dec*DTR)*SIN(lat*DTR)+COS(Dec*DTR)*COS(X!E33*DTR)*COS(lat*DTR))</f>
        <v>-64.02325007316371</v>
      </c>
      <c r="P33" s="26" t="s">
        <v>649</v>
      </c>
      <c r="Q33" s="26" t="s">
        <v>649</v>
      </c>
      <c r="R33" s="78">
        <f>RTD*ASIN(SIN(Dec*DTR)*SIN(lat*DTR)+COS(Dec*DTR)*COS(X!H33*DTR)*COS(lat*DTR))</f>
        <v>-67.55248737732494</v>
      </c>
      <c r="S33" s="26" t="s">
        <v>649</v>
      </c>
      <c r="T33" s="26" t="s">
        <v>649</v>
      </c>
      <c r="U33" s="79">
        <f>RTD*ASIN(SIN(Dec*DTR)*SIN(lat*DTR)+COS(Dec*DTR)*COS(X!K33*DTR)*COS(lat*DTR))</f>
        <v>-70.18517841306905</v>
      </c>
    </row>
    <row r="34" spans="1:21" s="80" customFormat="1" ht="12.75">
      <c r="A34" s="75" t="s">
        <v>58</v>
      </c>
      <c r="B34" s="76" t="s">
        <v>12</v>
      </c>
      <c r="C34" s="76" t="s">
        <v>59</v>
      </c>
      <c r="D34" s="76" t="s">
        <v>60</v>
      </c>
      <c r="E34" s="76" t="s">
        <v>61</v>
      </c>
      <c r="F34" s="76" t="s">
        <v>162</v>
      </c>
      <c r="G34" s="76" t="s">
        <v>162</v>
      </c>
      <c r="H34" s="76" t="s">
        <v>62</v>
      </c>
      <c r="I34" s="76" t="s">
        <v>162</v>
      </c>
      <c r="J34" s="76" t="s">
        <v>162</v>
      </c>
      <c r="K34" s="76" t="s">
        <v>63</v>
      </c>
      <c r="L34" s="76" t="s">
        <v>64</v>
      </c>
      <c r="M34" s="76" t="s">
        <v>65</v>
      </c>
      <c r="N34" s="89" t="s">
        <v>66</v>
      </c>
      <c r="O34" s="77">
        <f>RTD*ASIN(SIN(Dec*DTR)*SIN(lat*DTR)+COS(Dec*DTR)*COS(X!E34*DTR)*COS(lat*DTR))</f>
        <v>36.613318072010735</v>
      </c>
      <c r="P34" s="26" t="s">
        <v>649</v>
      </c>
      <c r="Q34" s="26" t="s">
        <v>649</v>
      </c>
      <c r="R34" s="78">
        <f>RTD*ASIN(SIN(Dec*DTR)*SIN(lat*DTR)+COS(Dec*DTR)*COS(X!H34*DTR)*COS(lat*DTR))</f>
        <v>28.294991589785436</v>
      </c>
      <c r="S34" s="26" t="s">
        <v>649</v>
      </c>
      <c r="T34" s="26" t="s">
        <v>649</v>
      </c>
      <c r="U34" s="79">
        <f>RTD*ASIN(SIN(Dec*DTR)*SIN(lat*DTR)+COS(Dec*DTR)*COS(X!K34*DTR)*COS(lat*DTR))</f>
        <v>12.01399283320995</v>
      </c>
    </row>
    <row r="35" spans="1:21" ht="12.75">
      <c r="A35" s="35" t="s">
        <v>67</v>
      </c>
      <c r="B35" s="55" t="s">
        <v>11</v>
      </c>
      <c r="C35" s="55" t="s">
        <v>68</v>
      </c>
      <c r="D35" s="55" t="s">
        <v>69</v>
      </c>
      <c r="E35" s="55" t="s">
        <v>70</v>
      </c>
      <c r="F35" s="55" t="s">
        <v>71</v>
      </c>
      <c r="G35" s="55" t="s">
        <v>162</v>
      </c>
      <c r="H35" s="55" t="s">
        <v>35</v>
      </c>
      <c r="I35" s="55" t="s">
        <v>162</v>
      </c>
      <c r="J35" s="55" t="s">
        <v>72</v>
      </c>
      <c r="K35" s="55" t="s">
        <v>73</v>
      </c>
      <c r="L35" s="55" t="s">
        <v>74</v>
      </c>
      <c r="M35" s="55" t="s">
        <v>75</v>
      </c>
      <c r="N35" s="82" t="s">
        <v>76</v>
      </c>
      <c r="O35" s="30">
        <f>RTD*ASIN(SIN(Dec*DTR)*SIN(lat*DTR)+COS(Dec*DTR)*COS(X!E35*DTR)*COS(lat*DTR))</f>
        <v>48.40405887004952</v>
      </c>
      <c r="P35" s="26">
        <f>RTD*ASIN(SIN(Dec*DTR)*SIN(lat*DTR)+COS(Dec*DTR)*COS(X!F35*DTR)*COS(lat*DTR))</f>
        <v>65.16082132452586</v>
      </c>
      <c r="Q35" s="26" t="s">
        <v>649</v>
      </c>
      <c r="R35" s="26">
        <f>RTD*ASIN(SIN(Dec*DTR)*SIN(lat*DTR)+COS(Dec*DTR)*COS(X!H35*DTR)*COS(lat*DTR))</f>
        <v>68.88496157992455</v>
      </c>
      <c r="S35" s="26" t="s">
        <v>649</v>
      </c>
      <c r="T35" s="26">
        <f>RTD*ASIN(SIN(Dec*DTR)*SIN(lat*DTR)+COS(Dec*DTR)*COS(X!J35*DTR)*COS(lat*DTR))</f>
        <v>71.32224242468031</v>
      </c>
      <c r="U35" s="31">
        <f>RTD*ASIN(SIN(Dec*DTR)*SIN(lat*DTR)+COS(Dec*DTR)*COS(X!K35*DTR)*COS(lat*DTR))</f>
        <v>66.06188451617838</v>
      </c>
    </row>
    <row r="36" spans="1:21" ht="12.75">
      <c r="A36" s="35" t="s">
        <v>77</v>
      </c>
      <c r="B36" s="55" t="s">
        <v>11</v>
      </c>
      <c r="C36" s="55" t="s">
        <v>78</v>
      </c>
      <c r="D36" s="55" t="s">
        <v>79</v>
      </c>
      <c r="E36" s="55" t="s">
        <v>80</v>
      </c>
      <c r="F36" s="55" t="s">
        <v>81</v>
      </c>
      <c r="G36" s="55" t="s">
        <v>162</v>
      </c>
      <c r="H36" s="55" t="s">
        <v>382</v>
      </c>
      <c r="I36" s="55" t="s">
        <v>162</v>
      </c>
      <c r="J36" s="55" t="s">
        <v>383</v>
      </c>
      <c r="K36" s="55" t="s">
        <v>384</v>
      </c>
      <c r="L36" s="55" t="s">
        <v>385</v>
      </c>
      <c r="M36" s="55" t="s">
        <v>386</v>
      </c>
      <c r="N36" s="82" t="s">
        <v>387</v>
      </c>
      <c r="O36" s="30">
        <f>RTD*ASIN(SIN(Dec*DTR)*SIN(lat*DTR)+COS(Dec*DTR)*COS(X!E36*DTR)*COS(lat*DTR))</f>
        <v>-65.85027080127695</v>
      </c>
      <c r="P36" s="26">
        <f>RTD*ASIN(SIN(Dec*DTR)*SIN(lat*DTR)+COS(Dec*DTR)*COS(X!F36*DTR)*COS(lat*DTR))</f>
        <v>-72.5219209123101</v>
      </c>
      <c r="Q36" s="26" t="s">
        <v>649</v>
      </c>
      <c r="R36" s="26">
        <f>RTD*ASIN(SIN(Dec*DTR)*SIN(lat*DTR)+COS(Dec*DTR)*COS(X!H36*DTR)*COS(lat*DTR))</f>
        <v>-66.18044436775051</v>
      </c>
      <c r="S36" s="26" t="s">
        <v>649</v>
      </c>
      <c r="T36" s="26">
        <f>RTD*ASIN(SIN(Dec*DTR)*SIN(lat*DTR)+COS(Dec*DTR)*COS(X!J36*DTR)*COS(lat*DTR))</f>
        <v>-54.236082900172576</v>
      </c>
      <c r="U36" s="31">
        <f>RTD*ASIN(SIN(Dec*DTR)*SIN(lat*DTR)+COS(Dec*DTR)*COS(X!K36*DTR)*COS(lat*DTR))</f>
        <v>-38.18219609044936</v>
      </c>
    </row>
    <row r="37" spans="1:21" s="1" customFormat="1" ht="12.75">
      <c r="A37" s="60" t="s">
        <v>388</v>
      </c>
      <c r="B37" s="61" t="s">
        <v>10</v>
      </c>
      <c r="C37" s="61" t="s">
        <v>389</v>
      </c>
      <c r="D37" s="61" t="s">
        <v>390</v>
      </c>
      <c r="E37" s="61" t="s">
        <v>391</v>
      </c>
      <c r="F37" s="61" t="s">
        <v>392</v>
      </c>
      <c r="G37" s="61" t="s">
        <v>393</v>
      </c>
      <c r="H37" s="61" t="s">
        <v>394</v>
      </c>
      <c r="I37" s="61" t="s">
        <v>395</v>
      </c>
      <c r="J37" s="61" t="s">
        <v>396</v>
      </c>
      <c r="K37" s="61" t="s">
        <v>397</v>
      </c>
      <c r="L37" s="61" t="s">
        <v>398</v>
      </c>
      <c r="M37" s="61" t="s">
        <v>399</v>
      </c>
      <c r="N37" s="87" t="s">
        <v>400</v>
      </c>
      <c r="O37" s="30">
        <f>RTD*ASIN(SIN(Dec*DTR)*SIN(lat*DTR)+COS(Dec*DTR)*COS(X!E37*DTR)*COS(lat*DTR))</f>
        <v>-13.813985464306302</v>
      </c>
      <c r="P37" s="26">
        <f>RTD*ASIN(SIN(Dec*DTR)*SIN(lat*DTR)+COS(Dec*DTR)*COS(X!F37*DTR)*COS(lat*DTR))</f>
        <v>-20.806541355805226</v>
      </c>
      <c r="Q37" s="26">
        <f>RTD*ASIN(SIN(Dec*DTR)*SIN(lat*DTR)+COS(Dec*DTR)*COS(X!G37*DTR)*COS(lat*DTR))</f>
        <v>-25.15309559637611</v>
      </c>
      <c r="R37" s="26">
        <f>RTD*ASIN(SIN(Dec*DTR)*SIN(lat*DTR)+COS(Dec*DTR)*COS(X!H37*DTR)*COS(lat*DTR))</f>
        <v>-25.92818223545485</v>
      </c>
      <c r="S37" s="26">
        <f>RTD*ASIN(SIN(Dec*DTR)*SIN(lat*DTR)+COS(Dec*DTR)*COS(X!I37*DTR)*COS(lat*DTR))</f>
        <v>-25.615039773678685</v>
      </c>
      <c r="T37" s="26">
        <f>RTD*ASIN(SIN(Dec*DTR)*SIN(lat*DTR)+COS(Dec*DTR)*COS(X!J37*DTR)*COS(lat*DTR))</f>
        <v>-22.074255351205093</v>
      </c>
      <c r="U37" s="31">
        <f>RTD*ASIN(SIN(Dec*DTR)*SIN(lat*DTR)+COS(Dec*DTR)*COS(X!K37*DTR)*COS(lat*DTR))</f>
        <v>-15.795127387617173</v>
      </c>
    </row>
    <row r="38" spans="1:21" s="1" customFormat="1" ht="12.75">
      <c r="A38" s="60" t="s">
        <v>539</v>
      </c>
      <c r="B38" s="61" t="s">
        <v>14</v>
      </c>
      <c r="C38" s="61" t="s">
        <v>540</v>
      </c>
      <c r="D38" s="61" t="s">
        <v>541</v>
      </c>
      <c r="E38" s="61" t="s">
        <v>542</v>
      </c>
      <c r="F38" s="61" t="s">
        <v>543</v>
      </c>
      <c r="G38" s="61" t="s">
        <v>544</v>
      </c>
      <c r="H38" s="61" t="s">
        <v>545</v>
      </c>
      <c r="I38" s="61" t="s">
        <v>35</v>
      </c>
      <c r="J38" s="61" t="s">
        <v>363</v>
      </c>
      <c r="K38" s="61" t="s">
        <v>546</v>
      </c>
      <c r="L38" s="61" t="s">
        <v>547</v>
      </c>
      <c r="M38" s="61" t="s">
        <v>548</v>
      </c>
      <c r="N38" s="87" t="s">
        <v>549</v>
      </c>
      <c r="O38" s="30">
        <f>RTD*ASIN(SIN(Dec*DTR)*SIN(lat*DTR)+COS(Dec*DTR)*COS(X!E38*DTR)*COS(lat*DTR))</f>
        <v>1.100141083096373</v>
      </c>
      <c r="P38" s="26">
        <f>RTD*ASIN(SIN(Dec*DTR)*SIN(lat*DTR)+COS(Dec*DTR)*COS(X!F38*DTR)*COS(lat*DTR))</f>
        <v>9.934438528861886</v>
      </c>
      <c r="Q38" s="26">
        <f>RTD*ASIN(SIN(Dec*DTR)*SIN(lat*DTR)+COS(Dec*DTR)*COS(X!G38*DTR)*COS(lat*DTR))</f>
        <v>17.30381866597027</v>
      </c>
      <c r="R38" s="26">
        <f>RTD*ASIN(SIN(Dec*DTR)*SIN(lat*DTR)+COS(Dec*DTR)*COS(X!H38*DTR)*COS(lat*DTR))</f>
        <v>22.094491413454282</v>
      </c>
      <c r="S38" s="26">
        <f>RTD*ASIN(SIN(Dec*DTR)*SIN(lat*DTR)+COS(Dec*DTR)*COS(X!I38*DTR)*COS(lat*DTR))</f>
        <v>25.058124971448457</v>
      </c>
      <c r="T38" s="26">
        <f>RTD*ASIN(SIN(Dec*DTR)*SIN(lat*DTR)+COS(Dec*DTR)*COS(X!J38*DTR)*COS(lat*DTR))</f>
        <v>25.871134653890717</v>
      </c>
      <c r="U38" s="31">
        <f>RTD*ASIN(SIN(Dec*DTR)*SIN(lat*DTR)+COS(Dec*DTR)*COS(X!K38*DTR)*COS(lat*DTR))</f>
        <v>23.788853391290075</v>
      </c>
    </row>
    <row r="39" spans="1:21" s="1" customFormat="1" ht="12.75">
      <c r="A39" s="60" t="s">
        <v>550</v>
      </c>
      <c r="B39" s="61" t="s">
        <v>10</v>
      </c>
      <c r="C39" s="61" t="s">
        <v>551</v>
      </c>
      <c r="D39" s="61" t="s">
        <v>552</v>
      </c>
      <c r="E39" s="61" t="s">
        <v>397</v>
      </c>
      <c r="F39" s="61" t="s">
        <v>553</v>
      </c>
      <c r="G39" s="61" t="s">
        <v>554</v>
      </c>
      <c r="H39" s="61" t="s">
        <v>555</v>
      </c>
      <c r="I39" s="61" t="s">
        <v>556</v>
      </c>
      <c r="J39" s="61" t="s">
        <v>557</v>
      </c>
      <c r="K39" s="61" t="s">
        <v>558</v>
      </c>
      <c r="L39" s="61" t="s">
        <v>559</v>
      </c>
      <c r="M39" s="61" t="s">
        <v>560</v>
      </c>
      <c r="N39" s="87" t="s">
        <v>341</v>
      </c>
      <c r="O39" s="30">
        <f>RTD*ASIN(SIN(Dec*DTR)*SIN(lat*DTR)+COS(Dec*DTR)*COS(X!E39*DTR)*COS(lat*DTR))</f>
        <v>-15.316772261116842</v>
      </c>
      <c r="P39" s="26">
        <f>RTD*ASIN(SIN(Dec*DTR)*SIN(lat*DTR)+COS(Dec*DTR)*COS(X!F39*DTR)*COS(lat*DTR))</f>
        <v>-5.158095457887287</v>
      </c>
      <c r="Q39" s="26">
        <f>RTD*ASIN(SIN(Dec*DTR)*SIN(lat*DTR)+COS(Dec*DTR)*COS(X!G39*DTR)*COS(lat*DTR))</f>
        <v>7.760366618253546</v>
      </c>
      <c r="R39" s="26">
        <f>RTD*ASIN(SIN(Dec*DTR)*SIN(lat*DTR)+COS(Dec*DTR)*COS(X!H39*DTR)*COS(lat*DTR))</f>
        <v>12.686458498160793</v>
      </c>
      <c r="S39" s="26">
        <f>RTD*ASIN(SIN(Dec*DTR)*SIN(lat*DTR)+COS(Dec*DTR)*COS(X!I39*DTR)*COS(lat*DTR))</f>
        <v>17.560081029605243</v>
      </c>
      <c r="T39" s="26">
        <f>RTD*ASIN(SIN(Dec*DTR)*SIN(lat*DTR)+COS(Dec*DTR)*COS(X!J39*DTR)*COS(lat*DTR))</f>
        <v>32.47190545532823</v>
      </c>
      <c r="U39" s="31">
        <f>RTD*ASIN(SIN(Dec*DTR)*SIN(lat*DTR)+COS(Dec*DTR)*COS(X!K39*DTR)*COS(lat*DTR))</f>
        <v>46.26678888210784</v>
      </c>
    </row>
    <row r="40" spans="1:21" ht="12.75">
      <c r="A40" s="35" t="s">
        <v>561</v>
      </c>
      <c r="B40" s="55" t="s">
        <v>11</v>
      </c>
      <c r="C40" s="55" t="s">
        <v>562</v>
      </c>
      <c r="D40" s="55" t="s">
        <v>563</v>
      </c>
      <c r="E40" s="55" t="s">
        <v>564</v>
      </c>
      <c r="F40" s="55" t="s">
        <v>565</v>
      </c>
      <c r="G40" s="55" t="s">
        <v>162</v>
      </c>
      <c r="H40" s="55" t="s">
        <v>566</v>
      </c>
      <c r="I40" s="55" t="s">
        <v>162</v>
      </c>
      <c r="J40" s="55" t="s">
        <v>567</v>
      </c>
      <c r="K40" s="55" t="s">
        <v>568</v>
      </c>
      <c r="L40" s="55" t="s">
        <v>569</v>
      </c>
      <c r="M40" s="55" t="s">
        <v>570</v>
      </c>
      <c r="N40" s="82" t="s">
        <v>571</v>
      </c>
      <c r="O40" s="30">
        <f>RTD*ASIN(SIN(Dec*DTR)*SIN(lat*DTR)+COS(Dec*DTR)*COS(X!E40*DTR)*COS(lat*DTR))</f>
        <v>-69.56359926508492</v>
      </c>
      <c r="P40" s="26">
        <f>RTD*ASIN(SIN(Dec*DTR)*SIN(lat*DTR)+COS(Dec*DTR)*COS(X!F40*DTR)*COS(lat*DTR))</f>
        <v>-71.17810555257297</v>
      </c>
      <c r="Q40" s="26" t="s">
        <v>649</v>
      </c>
      <c r="R40" s="26">
        <f>RTD*ASIN(SIN(Dec*DTR)*SIN(lat*DTR)+COS(Dec*DTR)*COS(X!H40*DTR)*COS(lat*DTR))</f>
        <v>-62.7547916030958</v>
      </c>
      <c r="S40" s="26" t="s">
        <v>649</v>
      </c>
      <c r="T40" s="26">
        <f>RTD*ASIN(SIN(Dec*DTR)*SIN(lat*DTR)+COS(Dec*DTR)*COS(X!J40*DTR)*COS(lat*DTR))</f>
        <v>-50.113950684830925</v>
      </c>
      <c r="U40" s="31">
        <f>RTD*ASIN(SIN(Dec*DTR)*SIN(lat*DTR)+COS(Dec*DTR)*COS(X!K40*DTR)*COS(lat*DTR))</f>
        <v>-37.35812081599653</v>
      </c>
    </row>
    <row r="41" spans="1:21" ht="12.75">
      <c r="A41" s="35" t="s">
        <v>572</v>
      </c>
      <c r="B41" s="55" t="s">
        <v>12</v>
      </c>
      <c r="C41" s="55" t="s">
        <v>573</v>
      </c>
      <c r="D41" s="55" t="s">
        <v>574</v>
      </c>
      <c r="E41" s="55" t="s">
        <v>575</v>
      </c>
      <c r="F41" s="55" t="s">
        <v>162</v>
      </c>
      <c r="G41" s="55" t="s">
        <v>162</v>
      </c>
      <c r="H41" s="55" t="s">
        <v>576</v>
      </c>
      <c r="I41" s="55" t="s">
        <v>162</v>
      </c>
      <c r="J41" s="55" t="s">
        <v>162</v>
      </c>
      <c r="K41" s="55" t="s">
        <v>577</v>
      </c>
      <c r="L41" s="55" t="s">
        <v>578</v>
      </c>
      <c r="M41" s="55" t="s">
        <v>579</v>
      </c>
      <c r="N41" s="82" t="s">
        <v>580</v>
      </c>
      <c r="O41" s="30">
        <f>RTD*ASIN(SIN(Dec*DTR)*SIN(lat*DTR)+COS(Dec*DTR)*COS(X!E41*DTR)*COS(lat*DTR))</f>
        <v>-12.520238087288453</v>
      </c>
      <c r="P41" s="26" t="s">
        <v>649</v>
      </c>
      <c r="Q41" s="26" t="s">
        <v>649</v>
      </c>
      <c r="R41" s="26">
        <f>RTD*ASIN(SIN(Dec*DTR)*SIN(lat*DTR)+COS(Dec*DTR)*COS(X!H41*DTR)*COS(lat*DTR))</f>
        <v>10.221015444870208</v>
      </c>
      <c r="S41" s="26" t="s">
        <v>649</v>
      </c>
      <c r="T41" s="26" t="s">
        <v>649</v>
      </c>
      <c r="U41" s="31">
        <f>RTD*ASIN(SIN(Dec*DTR)*SIN(lat*DTR)+COS(Dec*DTR)*COS(X!K41*DTR)*COS(lat*DTR))</f>
        <v>36.60109466671941</v>
      </c>
    </row>
    <row r="42" spans="1:21" ht="12.75">
      <c r="A42" s="35" t="s">
        <v>581</v>
      </c>
      <c r="B42" s="55" t="s">
        <v>12</v>
      </c>
      <c r="C42" s="55" t="s">
        <v>582</v>
      </c>
      <c r="D42" s="55" t="s">
        <v>583</v>
      </c>
      <c r="E42" s="55" t="s">
        <v>584</v>
      </c>
      <c r="F42" s="55" t="s">
        <v>162</v>
      </c>
      <c r="G42" s="55" t="s">
        <v>162</v>
      </c>
      <c r="H42" s="55" t="s">
        <v>585</v>
      </c>
      <c r="I42" s="55" t="s">
        <v>162</v>
      </c>
      <c r="J42" s="55" t="s">
        <v>162</v>
      </c>
      <c r="K42" s="55" t="s">
        <v>586</v>
      </c>
      <c r="L42" s="55" t="s">
        <v>587</v>
      </c>
      <c r="M42" s="55" t="s">
        <v>588</v>
      </c>
      <c r="N42" s="82" t="s">
        <v>589</v>
      </c>
      <c r="O42" s="30">
        <f>RTD*ASIN(SIN(Dec*DTR)*SIN(lat*DTR)+COS(Dec*DTR)*COS(X!E42*DTR)*COS(lat*DTR))</f>
        <v>17.876856599827146</v>
      </c>
      <c r="P42" s="26" t="s">
        <v>649</v>
      </c>
      <c r="Q42" s="26" t="s">
        <v>649</v>
      </c>
      <c r="R42" s="26">
        <f>RTD*ASIN(SIN(Dec*DTR)*SIN(lat*DTR)+COS(Dec*DTR)*COS(X!H42*DTR)*COS(lat*DTR))</f>
        <v>29.810980398042766</v>
      </c>
      <c r="S42" s="26" t="s">
        <v>649</v>
      </c>
      <c r="T42" s="26" t="s">
        <v>649</v>
      </c>
      <c r="U42" s="31">
        <f>RTD*ASIN(SIN(Dec*DTR)*SIN(lat*DTR)+COS(Dec*DTR)*COS(X!K42*DTR)*COS(lat*DTR))</f>
        <v>29.89798991612457</v>
      </c>
    </row>
    <row r="43" spans="1:21" ht="12.75">
      <c r="A43" s="35" t="s">
        <v>590</v>
      </c>
      <c r="B43" s="55" t="s">
        <v>12</v>
      </c>
      <c r="C43" s="55" t="s">
        <v>591</v>
      </c>
      <c r="D43" s="55" t="s">
        <v>592</v>
      </c>
      <c r="E43" s="55" t="s">
        <v>593</v>
      </c>
      <c r="F43" s="55" t="s">
        <v>162</v>
      </c>
      <c r="G43" s="55" t="s">
        <v>162</v>
      </c>
      <c r="H43" s="55" t="s">
        <v>594</v>
      </c>
      <c r="I43" s="55" t="s">
        <v>162</v>
      </c>
      <c r="J43" s="55" t="s">
        <v>162</v>
      </c>
      <c r="K43" s="55" t="s">
        <v>595</v>
      </c>
      <c r="L43" s="55" t="s">
        <v>596</v>
      </c>
      <c r="M43" s="55" t="s">
        <v>597</v>
      </c>
      <c r="N43" s="82" t="s">
        <v>598</v>
      </c>
      <c r="O43" s="30">
        <f>RTD*ASIN(SIN(Dec*DTR)*SIN(lat*DTR)+COS(Dec*DTR)*COS(X!E43*DTR)*COS(lat*DTR))</f>
        <v>-13.062097657048202</v>
      </c>
      <c r="P43" s="26" t="s">
        <v>649</v>
      </c>
      <c r="Q43" s="26" t="s">
        <v>649</v>
      </c>
      <c r="R43" s="26">
        <f>RTD*ASIN(SIN(Dec*DTR)*SIN(lat*DTR)+COS(Dec*DTR)*COS(X!H43*DTR)*COS(lat*DTR))</f>
        <v>-22.66424933610602</v>
      </c>
      <c r="S43" s="26" t="s">
        <v>649</v>
      </c>
      <c r="T43" s="26" t="s">
        <v>649</v>
      </c>
      <c r="U43" s="31">
        <f>RTD*ASIN(SIN(Dec*DTR)*SIN(lat*DTR)+COS(Dec*DTR)*COS(X!K43*DTR)*COS(lat*DTR))</f>
        <v>-32.47367716655352</v>
      </c>
    </row>
    <row r="44" spans="1:21" ht="12.75">
      <c r="A44" s="35" t="s">
        <v>599</v>
      </c>
      <c r="B44" s="55" t="s">
        <v>12</v>
      </c>
      <c r="C44" s="55" t="s">
        <v>600</v>
      </c>
      <c r="D44" s="55" t="s">
        <v>601</v>
      </c>
      <c r="E44" s="55" t="s">
        <v>214</v>
      </c>
      <c r="F44" s="55" t="s">
        <v>162</v>
      </c>
      <c r="G44" s="55" t="s">
        <v>162</v>
      </c>
      <c r="H44" s="55" t="s">
        <v>215</v>
      </c>
      <c r="I44" s="55" t="s">
        <v>162</v>
      </c>
      <c r="J44" s="55" t="s">
        <v>162</v>
      </c>
      <c r="K44" s="55" t="s">
        <v>365</v>
      </c>
      <c r="L44" s="55" t="s">
        <v>216</v>
      </c>
      <c r="M44" s="55" t="s">
        <v>217</v>
      </c>
      <c r="N44" s="82" t="s">
        <v>218</v>
      </c>
      <c r="O44" s="30">
        <f>RTD*ASIN(SIN(Dec*DTR)*SIN(lat*DTR)+COS(Dec*DTR)*COS(X!E44*DTR)*COS(lat*DTR))</f>
        <v>60.14990279315924</v>
      </c>
      <c r="P44" s="26" t="s">
        <v>649</v>
      </c>
      <c r="Q44" s="26" t="s">
        <v>649</v>
      </c>
      <c r="R44" s="26">
        <f>RTD*ASIN(SIN(Dec*DTR)*SIN(lat*DTR)+COS(Dec*DTR)*COS(X!H44*DTR)*COS(lat*DTR))</f>
        <v>42.109209056686716</v>
      </c>
      <c r="S44" s="26" t="s">
        <v>649</v>
      </c>
      <c r="T44" s="26" t="s">
        <v>649</v>
      </c>
      <c r="U44" s="31">
        <f>RTD*ASIN(SIN(Dec*DTR)*SIN(lat*DTR)+COS(Dec*DTR)*COS(X!K44*DTR)*COS(lat*DTR))</f>
        <v>20.071221078502404</v>
      </c>
    </row>
    <row r="45" spans="1:21" s="1" customFormat="1" ht="12.75">
      <c r="A45" s="60" t="s">
        <v>219</v>
      </c>
      <c r="B45" s="61" t="s">
        <v>10</v>
      </c>
      <c r="C45" s="61" t="s">
        <v>220</v>
      </c>
      <c r="D45" s="61" t="s">
        <v>221</v>
      </c>
      <c r="E45" s="61" t="s">
        <v>222</v>
      </c>
      <c r="F45" s="61" t="s">
        <v>223</v>
      </c>
      <c r="G45" s="61" t="s">
        <v>224</v>
      </c>
      <c r="H45" s="61" t="s">
        <v>225</v>
      </c>
      <c r="I45" s="61" t="s">
        <v>226</v>
      </c>
      <c r="J45" s="61" t="s">
        <v>227</v>
      </c>
      <c r="K45" s="61" t="s">
        <v>228</v>
      </c>
      <c r="L45" s="61" t="s">
        <v>229</v>
      </c>
      <c r="M45" s="61" t="s">
        <v>230</v>
      </c>
      <c r="N45" s="87" t="s">
        <v>231</v>
      </c>
      <c r="O45" s="30">
        <f>RTD*ASIN(SIN(Dec*DTR)*SIN(lat*DTR)+COS(Dec*DTR)*COS(X!E45*DTR)*COS(lat*DTR))</f>
        <v>-25.26696020346342</v>
      </c>
      <c r="P45" s="26">
        <f>RTD*ASIN(SIN(Dec*DTR)*SIN(lat*DTR)+COS(Dec*DTR)*COS(X!F45*DTR)*COS(lat*DTR))</f>
        <v>-37.77437264367547</v>
      </c>
      <c r="Q45" s="26">
        <f>RTD*ASIN(SIN(Dec*DTR)*SIN(lat*DTR)+COS(Dec*DTR)*COS(X!G45*DTR)*COS(lat*DTR))</f>
        <v>-50.384376933900676</v>
      </c>
      <c r="R45" s="26">
        <f>RTD*ASIN(SIN(Dec*DTR)*SIN(lat*DTR)+COS(Dec*DTR)*COS(X!H45*DTR)*COS(lat*DTR))</f>
        <v>-55.29740389572373</v>
      </c>
      <c r="S45" s="26">
        <f>RTD*ASIN(SIN(Dec*DTR)*SIN(lat*DTR)+COS(Dec*DTR)*COS(X!I45*DTR)*COS(lat*DTR))</f>
        <v>-59.43308372138591</v>
      </c>
      <c r="T45" s="26">
        <f>RTD*ASIN(SIN(Dec*DTR)*SIN(lat*DTR)+COS(Dec*DTR)*COS(X!J45*DTR)*COS(lat*DTR))</f>
        <v>-63.087206432122656</v>
      </c>
      <c r="U45" s="31">
        <f>RTD*ASIN(SIN(Dec*DTR)*SIN(lat*DTR)+COS(Dec*DTR)*COS(X!K45*DTR)*COS(lat*DTR))</f>
        <v>-58.81383552092233</v>
      </c>
    </row>
    <row r="46" spans="1:21" s="1" customFormat="1" ht="12.75">
      <c r="A46" s="60" t="s">
        <v>232</v>
      </c>
      <c r="B46" s="61" t="s">
        <v>10</v>
      </c>
      <c r="C46" s="61" t="s">
        <v>233</v>
      </c>
      <c r="D46" s="61" t="s">
        <v>234</v>
      </c>
      <c r="E46" s="61" t="s">
        <v>235</v>
      </c>
      <c r="F46" s="61" t="s">
        <v>236</v>
      </c>
      <c r="G46" s="61" t="s">
        <v>237</v>
      </c>
      <c r="H46" s="61" t="s">
        <v>238</v>
      </c>
      <c r="I46" s="61" t="s">
        <v>239</v>
      </c>
      <c r="J46" s="61" t="s">
        <v>240</v>
      </c>
      <c r="K46" s="61" t="s">
        <v>241</v>
      </c>
      <c r="L46" s="61" t="s">
        <v>242</v>
      </c>
      <c r="M46" s="61" t="s">
        <v>243</v>
      </c>
      <c r="N46" s="87" t="s">
        <v>244</v>
      </c>
      <c r="O46" s="30">
        <f>RTD*ASIN(SIN(Dec*DTR)*SIN(lat*DTR)+COS(Dec*DTR)*COS(X!E46*DTR)*COS(lat*DTR))</f>
        <v>-38.7017397161554</v>
      </c>
      <c r="P46" s="26">
        <f>RTD*ASIN(SIN(Dec*DTR)*SIN(lat*DTR)+COS(Dec*DTR)*COS(X!F46*DTR)*COS(lat*DTR))</f>
        <v>-37.88851569166757</v>
      </c>
      <c r="Q46" s="26">
        <f>RTD*ASIN(SIN(Dec*DTR)*SIN(lat*DTR)+COS(Dec*DTR)*COS(X!G46*DTR)*COS(lat*DTR))</f>
        <v>-32.124299167186834</v>
      </c>
      <c r="R46" s="26">
        <f>RTD*ASIN(SIN(Dec*DTR)*SIN(lat*DTR)+COS(Dec*DTR)*COS(X!H46*DTR)*COS(lat*DTR))</f>
        <v>-29.34078058807879</v>
      </c>
      <c r="S46" s="26">
        <f>RTD*ASIN(SIN(Dec*DTR)*SIN(lat*DTR)+COS(Dec*DTR)*COS(X!I46*DTR)*COS(lat*DTR))</f>
        <v>-26.20518579520876</v>
      </c>
      <c r="T46" s="26">
        <f>RTD*ASIN(SIN(Dec*DTR)*SIN(lat*DTR)+COS(Dec*DTR)*COS(X!J46*DTR)*COS(lat*DTR))</f>
        <v>-14.85625218411476</v>
      </c>
      <c r="U46" s="31">
        <f>RTD*ASIN(SIN(Dec*DTR)*SIN(lat*DTR)+COS(Dec*DTR)*COS(X!K46*DTR)*COS(lat*DTR))</f>
        <v>-4.224166659431979</v>
      </c>
    </row>
    <row r="47" spans="1:21" s="1" customFormat="1" ht="12.75">
      <c r="A47" s="60" t="s">
        <v>245</v>
      </c>
      <c r="B47" s="61" t="s">
        <v>10</v>
      </c>
      <c r="C47" s="61" t="s">
        <v>246</v>
      </c>
      <c r="D47" s="61" t="s">
        <v>247</v>
      </c>
      <c r="E47" s="61" t="s">
        <v>360</v>
      </c>
      <c r="F47" s="61" t="s">
        <v>236</v>
      </c>
      <c r="G47" s="61" t="s">
        <v>248</v>
      </c>
      <c r="H47" s="61" t="s">
        <v>249</v>
      </c>
      <c r="I47" s="61" t="s">
        <v>616</v>
      </c>
      <c r="J47" s="61" t="s">
        <v>617</v>
      </c>
      <c r="K47" s="61" t="s">
        <v>165</v>
      </c>
      <c r="L47" s="61" t="s">
        <v>609</v>
      </c>
      <c r="M47" s="61" t="s">
        <v>250</v>
      </c>
      <c r="N47" s="87" t="s">
        <v>251</v>
      </c>
      <c r="O47" s="30">
        <f>RTD*ASIN(SIN(Dec*DTR)*SIN(lat*DTR)+COS(Dec*DTR)*COS(X!E47*DTR)*COS(lat*DTR))</f>
        <v>-57.014021825366605</v>
      </c>
      <c r="P47" s="26">
        <f>RTD*ASIN(SIN(Dec*DTR)*SIN(lat*DTR)+COS(Dec*DTR)*COS(X!F47*DTR)*COS(lat*DTR))</f>
        <v>-58.08997287151509</v>
      </c>
      <c r="Q47" s="26">
        <f>RTD*ASIN(SIN(Dec*DTR)*SIN(lat*DTR)+COS(Dec*DTR)*COS(X!G47*DTR)*COS(lat*DTR))</f>
        <v>-50.27589629503203</v>
      </c>
      <c r="R47" s="26">
        <f>RTD*ASIN(SIN(Dec*DTR)*SIN(lat*DTR)+COS(Dec*DTR)*COS(X!H47*DTR)*COS(lat*DTR))</f>
        <v>-46.67537529049239</v>
      </c>
      <c r="S47" s="26">
        <f>RTD*ASIN(SIN(Dec*DTR)*SIN(lat*DTR)+COS(Dec*DTR)*COS(X!I47*DTR)*COS(lat*DTR))</f>
        <v>-42.557944451348234</v>
      </c>
      <c r="T47" s="26">
        <f>RTD*ASIN(SIN(Dec*DTR)*SIN(lat*DTR)+COS(Dec*DTR)*COS(X!J47*DTR)*COS(lat*DTR))</f>
        <v>-28.079492577537554</v>
      </c>
      <c r="U47" s="31">
        <f>RTD*ASIN(SIN(Dec*DTR)*SIN(lat*DTR)+COS(Dec*DTR)*COS(X!K47*DTR)*COS(lat*DTR))</f>
        <v>-13.971792428155359</v>
      </c>
    </row>
    <row r="48" spans="1:21" s="1" customFormat="1" ht="12.75">
      <c r="A48" s="60" t="s">
        <v>252</v>
      </c>
      <c r="B48" s="61" t="s">
        <v>10</v>
      </c>
      <c r="C48" s="61" t="s">
        <v>253</v>
      </c>
      <c r="D48" s="61" t="s">
        <v>254</v>
      </c>
      <c r="E48" s="61" t="s">
        <v>345</v>
      </c>
      <c r="F48" s="61" t="s">
        <v>255</v>
      </c>
      <c r="G48" s="61" t="s">
        <v>355</v>
      </c>
      <c r="H48" s="61" t="s">
        <v>354</v>
      </c>
      <c r="I48" s="61" t="s">
        <v>256</v>
      </c>
      <c r="J48" s="61" t="s">
        <v>595</v>
      </c>
      <c r="K48" s="61" t="s">
        <v>257</v>
      </c>
      <c r="L48" s="61" t="s">
        <v>258</v>
      </c>
      <c r="M48" s="61" t="s">
        <v>259</v>
      </c>
      <c r="N48" s="87" t="s">
        <v>260</v>
      </c>
      <c r="O48" s="30">
        <f>RTD*ASIN(SIN(Dec*DTR)*SIN(lat*DTR)+COS(Dec*DTR)*COS(X!E48*DTR)*COS(lat*DTR))</f>
        <v>31.124832643979584</v>
      </c>
      <c r="P48" s="26">
        <f>RTD*ASIN(SIN(Dec*DTR)*SIN(lat*DTR)+COS(Dec*DTR)*COS(X!F48*DTR)*COS(lat*DTR))</f>
        <v>20.9340517982406</v>
      </c>
      <c r="Q48" s="26">
        <f>RTD*ASIN(SIN(Dec*DTR)*SIN(lat*DTR)+COS(Dec*DTR)*COS(X!G48*DTR)*COS(lat*DTR))</f>
        <v>9.2550222296401</v>
      </c>
      <c r="R48" s="26">
        <f>RTD*ASIN(SIN(Dec*DTR)*SIN(lat*DTR)+COS(Dec*DTR)*COS(X!H48*DTR)*COS(lat*DTR))</f>
        <v>1.6898287236738336</v>
      </c>
      <c r="S48" s="26">
        <f>RTD*ASIN(SIN(Dec*DTR)*SIN(lat*DTR)+COS(Dec*DTR)*COS(X!I48*DTR)*COS(lat*DTR))</f>
        <v>-5.781845219966781</v>
      </c>
      <c r="T48" s="26">
        <f>RTD*ASIN(SIN(Dec*DTR)*SIN(lat*DTR)+COS(Dec*DTR)*COS(X!J48*DTR)*COS(lat*DTR))</f>
        <v>-16.75587467465131</v>
      </c>
      <c r="U48" s="31">
        <f>RTD*ASIN(SIN(Dec*DTR)*SIN(lat*DTR)+COS(Dec*DTR)*COS(X!K48*DTR)*COS(lat*DTR))</f>
        <v>-26.182670514592164</v>
      </c>
    </row>
    <row r="49" spans="1:21" ht="12.75">
      <c r="A49" s="35" t="s">
        <v>261</v>
      </c>
      <c r="B49" s="55" t="s">
        <v>12</v>
      </c>
      <c r="C49" s="55" t="s">
        <v>262</v>
      </c>
      <c r="D49" s="55" t="s">
        <v>263</v>
      </c>
      <c r="E49" s="55" t="s">
        <v>264</v>
      </c>
      <c r="F49" s="55" t="s">
        <v>162</v>
      </c>
      <c r="G49" s="55" t="s">
        <v>162</v>
      </c>
      <c r="H49" s="55" t="s">
        <v>265</v>
      </c>
      <c r="I49" s="55" t="s">
        <v>162</v>
      </c>
      <c r="J49" s="55" t="s">
        <v>162</v>
      </c>
      <c r="K49" s="55" t="s">
        <v>266</v>
      </c>
      <c r="L49" s="55" t="s">
        <v>267</v>
      </c>
      <c r="M49" s="55" t="s">
        <v>268</v>
      </c>
      <c r="N49" s="82" t="s">
        <v>269</v>
      </c>
      <c r="O49" s="30">
        <f>RTD*ASIN(SIN(Dec*DTR)*SIN(lat*DTR)+COS(Dec*DTR)*COS(X!E49*DTR)*COS(lat*DTR))</f>
        <v>-53.79678810623659</v>
      </c>
      <c r="P49" s="26" t="s">
        <v>649</v>
      </c>
      <c r="Q49" s="26" t="s">
        <v>649</v>
      </c>
      <c r="R49" s="26">
        <f>RTD*ASIN(SIN(Dec*DTR)*SIN(lat*DTR)+COS(Dec*DTR)*COS(X!H49*DTR)*COS(lat*DTR))</f>
        <v>-44.33573511518413</v>
      </c>
      <c r="S49" s="26" t="s">
        <v>649</v>
      </c>
      <c r="T49" s="26" t="s">
        <v>649</v>
      </c>
      <c r="U49" s="31">
        <f>RTD*ASIN(SIN(Dec*DTR)*SIN(lat*DTR)+COS(Dec*DTR)*COS(X!K49*DTR)*COS(lat*DTR))</f>
        <v>-21.890400967119266</v>
      </c>
    </row>
    <row r="50" spans="1:21" ht="12.75">
      <c r="A50" s="35" t="s">
        <v>270</v>
      </c>
      <c r="B50" s="55" t="s">
        <v>11</v>
      </c>
      <c r="C50" s="55" t="s">
        <v>148</v>
      </c>
      <c r="D50" s="55" t="s">
        <v>271</v>
      </c>
      <c r="E50" s="55" t="s">
        <v>272</v>
      </c>
      <c r="F50" s="55" t="s">
        <v>273</v>
      </c>
      <c r="G50" s="55" t="s">
        <v>162</v>
      </c>
      <c r="H50" s="55" t="s">
        <v>274</v>
      </c>
      <c r="I50" s="55" t="s">
        <v>162</v>
      </c>
      <c r="J50" s="55" t="s">
        <v>275</v>
      </c>
      <c r="K50" s="55" t="s">
        <v>350</v>
      </c>
      <c r="L50" s="55" t="s">
        <v>276</v>
      </c>
      <c r="M50" s="55" t="s">
        <v>277</v>
      </c>
      <c r="N50" s="82" t="s">
        <v>278</v>
      </c>
      <c r="O50" s="30">
        <f>RTD*ASIN(SIN(Dec*DTR)*SIN(lat*DTR)+COS(Dec*DTR)*COS(X!E50*DTR)*COS(lat*DTR))</f>
        <v>21.559592769589596</v>
      </c>
      <c r="P50" s="26">
        <f>RTD*ASIN(SIN(Dec*DTR)*SIN(lat*DTR)+COS(Dec*DTR)*COS(X!F50*DTR)*COS(lat*DTR))</f>
        <v>39.51817180431951</v>
      </c>
      <c r="Q50" s="26" t="s">
        <v>649</v>
      </c>
      <c r="R50" s="26">
        <f>RTD*ASIN(SIN(Dec*DTR)*SIN(lat*DTR)+COS(Dec*DTR)*COS(X!H50*DTR)*COS(lat*DTR))</f>
        <v>41.66393908755413</v>
      </c>
      <c r="S50" s="26" t="s">
        <v>649</v>
      </c>
      <c r="T50" s="26">
        <f>RTD*ASIN(SIN(Dec*DTR)*SIN(lat*DTR)+COS(Dec*DTR)*COS(X!J50*DTR)*COS(lat*DTR))</f>
        <v>43.63147692739998</v>
      </c>
      <c r="U50" s="31">
        <f>RTD*ASIN(SIN(Dec*DTR)*SIN(lat*DTR)+COS(Dec*DTR)*COS(X!K50*DTR)*COS(lat*DTR))</f>
        <v>50.32309190723551</v>
      </c>
    </row>
    <row r="51" spans="1:21" ht="12.75">
      <c r="A51" s="35" t="s">
        <v>279</v>
      </c>
      <c r="B51" s="55" t="s">
        <v>12</v>
      </c>
      <c r="C51" s="55" t="s">
        <v>280</v>
      </c>
      <c r="D51" s="55" t="s">
        <v>281</v>
      </c>
      <c r="E51" s="55" t="s">
        <v>282</v>
      </c>
      <c r="F51" s="55" t="s">
        <v>162</v>
      </c>
      <c r="G51" s="55" t="s">
        <v>162</v>
      </c>
      <c r="H51" s="55" t="s">
        <v>283</v>
      </c>
      <c r="I51" s="55" t="s">
        <v>162</v>
      </c>
      <c r="J51" s="55" t="s">
        <v>162</v>
      </c>
      <c r="K51" s="55" t="s">
        <v>284</v>
      </c>
      <c r="L51" s="55" t="s">
        <v>285</v>
      </c>
      <c r="M51" s="55" t="s">
        <v>286</v>
      </c>
      <c r="N51" s="82" t="s">
        <v>287</v>
      </c>
      <c r="O51" s="30">
        <f>RTD*ASIN(SIN(Dec*DTR)*SIN(lat*DTR)+COS(Dec*DTR)*COS(X!E51*DTR)*COS(lat*DTR))</f>
        <v>50.65305547092388</v>
      </c>
      <c r="P51" s="26" t="s">
        <v>649</v>
      </c>
      <c r="Q51" s="26" t="s">
        <v>649</v>
      </c>
      <c r="R51" s="26">
        <f>RTD*ASIN(SIN(Dec*DTR)*SIN(lat*DTR)+COS(Dec*DTR)*COS(X!H51*DTR)*COS(lat*DTR))</f>
        <v>29.231778072944092</v>
      </c>
      <c r="S51" s="26" t="s">
        <v>649</v>
      </c>
      <c r="T51" s="26" t="s">
        <v>649</v>
      </c>
      <c r="U51" s="31">
        <f>RTD*ASIN(SIN(Dec*DTR)*SIN(lat*DTR)+COS(Dec*DTR)*COS(X!K51*DTR)*COS(lat*DTR))</f>
        <v>4.959086838558243</v>
      </c>
    </row>
    <row r="52" spans="1:21" ht="12.75">
      <c r="A52" s="35" t="s">
        <v>288</v>
      </c>
      <c r="B52" s="55" t="s">
        <v>11</v>
      </c>
      <c r="C52" s="55" t="s">
        <v>289</v>
      </c>
      <c r="D52" s="55" t="s">
        <v>290</v>
      </c>
      <c r="E52" s="55" t="s">
        <v>618</v>
      </c>
      <c r="F52" s="55" t="s">
        <v>291</v>
      </c>
      <c r="G52" s="55" t="s">
        <v>162</v>
      </c>
      <c r="H52" s="55" t="s">
        <v>292</v>
      </c>
      <c r="I52" s="55" t="s">
        <v>162</v>
      </c>
      <c r="J52" s="55" t="s">
        <v>584</v>
      </c>
      <c r="K52" s="55" t="s">
        <v>293</v>
      </c>
      <c r="L52" s="55" t="s">
        <v>294</v>
      </c>
      <c r="M52" s="55" t="s">
        <v>295</v>
      </c>
      <c r="N52" s="82" t="s">
        <v>296</v>
      </c>
      <c r="O52" s="30">
        <f>RTD*ASIN(SIN(Dec*DTR)*SIN(lat*DTR)+COS(Dec*DTR)*COS(X!E52*DTR)*COS(lat*DTR))</f>
        <v>-10.630150787685595</v>
      </c>
      <c r="P52" s="26">
        <f>RTD*ASIN(SIN(Dec*DTR)*SIN(lat*DTR)+COS(Dec*DTR)*COS(X!F52*DTR)*COS(lat*DTR))</f>
        <v>8.839300273413011</v>
      </c>
      <c r="Q52" s="26" t="s">
        <v>649</v>
      </c>
      <c r="R52" s="26">
        <f>RTD*ASIN(SIN(Dec*DTR)*SIN(lat*DTR)+COS(Dec*DTR)*COS(X!H52*DTR)*COS(lat*DTR))</f>
        <v>15.530837764870814</v>
      </c>
      <c r="S52" s="26" t="s">
        <v>649</v>
      </c>
      <c r="T52" s="26">
        <f>RTD*ASIN(SIN(Dec*DTR)*SIN(lat*DTR)+COS(Dec*DTR)*COS(X!J52*DTR)*COS(lat*DTR))</f>
        <v>21.54384672297396</v>
      </c>
      <c r="U52" s="31">
        <f>RTD*ASIN(SIN(Dec*DTR)*SIN(lat*DTR)+COS(Dec*DTR)*COS(X!K52*DTR)*COS(lat*DTR))</f>
        <v>34.021795521121675</v>
      </c>
    </row>
    <row r="53" spans="1:21" s="1" customFormat="1" ht="12.75">
      <c r="A53" s="60" t="s">
        <v>297</v>
      </c>
      <c r="B53" s="61" t="s">
        <v>10</v>
      </c>
      <c r="C53" s="61" t="s">
        <v>389</v>
      </c>
      <c r="D53" s="61" t="s">
        <v>298</v>
      </c>
      <c r="E53" s="61" t="s">
        <v>299</v>
      </c>
      <c r="F53" s="61" t="s">
        <v>610</v>
      </c>
      <c r="G53" s="61" t="s">
        <v>300</v>
      </c>
      <c r="H53" s="61" t="s">
        <v>301</v>
      </c>
      <c r="I53" s="61" t="s">
        <v>302</v>
      </c>
      <c r="J53" s="61" t="s">
        <v>303</v>
      </c>
      <c r="K53" s="61" t="s">
        <v>304</v>
      </c>
      <c r="L53" s="61" t="s">
        <v>305</v>
      </c>
      <c r="M53" s="61" t="s">
        <v>306</v>
      </c>
      <c r="N53" s="87" t="s">
        <v>307</v>
      </c>
      <c r="O53" s="30">
        <f>RTD*ASIN(SIN(Dec*DTR)*SIN(lat*DTR)+COS(Dec*DTR)*COS(X!E53*DTR)*COS(lat*DTR))</f>
        <v>-26.48444208407414</v>
      </c>
      <c r="P53" s="26">
        <f>RTD*ASIN(SIN(Dec*DTR)*SIN(lat*DTR)+COS(Dec*DTR)*COS(X!F53*DTR)*COS(lat*DTR))</f>
        <v>-18.64521840979014</v>
      </c>
      <c r="Q53" s="26">
        <f>RTD*ASIN(SIN(Dec*DTR)*SIN(lat*DTR)+COS(Dec*DTR)*COS(X!G53*DTR)*COS(lat*DTR))</f>
        <v>-8.383123803449944</v>
      </c>
      <c r="R53" s="26">
        <f>RTD*ASIN(SIN(Dec*DTR)*SIN(lat*DTR)+COS(Dec*DTR)*COS(X!H53*DTR)*COS(lat*DTR))</f>
        <v>-1.9319665984963026</v>
      </c>
      <c r="S53" s="26">
        <f>RTD*ASIN(SIN(Dec*DTR)*SIN(lat*DTR)+COS(Dec*DTR)*COS(X!I53*DTR)*COS(lat*DTR))</f>
        <v>4.958715517466301</v>
      </c>
      <c r="T53" s="26">
        <f>RTD*ASIN(SIN(Dec*DTR)*SIN(lat*DTR)+COS(Dec*DTR)*COS(X!J53*DTR)*COS(lat*DTR))</f>
        <v>16.9319633259484</v>
      </c>
      <c r="U53" s="31">
        <f>RTD*ASIN(SIN(Dec*DTR)*SIN(lat*DTR)+COS(Dec*DTR)*COS(X!K53*DTR)*COS(lat*DTR))</f>
        <v>27.907221032017482</v>
      </c>
    </row>
    <row r="54" spans="1:21" s="1" customFormat="1" ht="12.75">
      <c r="A54" s="60" t="s">
        <v>308</v>
      </c>
      <c r="B54" s="61" t="s">
        <v>14</v>
      </c>
      <c r="C54" s="61" t="s">
        <v>309</v>
      </c>
      <c r="D54" s="61" t="s">
        <v>310</v>
      </c>
      <c r="E54" s="61" t="s">
        <v>311</v>
      </c>
      <c r="F54" s="61" t="s">
        <v>312</v>
      </c>
      <c r="G54" s="61" t="s">
        <v>164</v>
      </c>
      <c r="H54" s="61" t="s">
        <v>313</v>
      </c>
      <c r="I54" s="61" t="s">
        <v>314</v>
      </c>
      <c r="J54" s="61" t="s">
        <v>172</v>
      </c>
      <c r="K54" s="61" t="s">
        <v>173</v>
      </c>
      <c r="L54" s="61" t="s">
        <v>174</v>
      </c>
      <c r="M54" s="61" t="s">
        <v>175</v>
      </c>
      <c r="N54" s="87" t="s">
        <v>176</v>
      </c>
      <c r="O54" s="30">
        <f>RTD*ASIN(SIN(Dec*DTR)*SIN(lat*DTR)+COS(Dec*DTR)*COS(X!E54*DTR)*COS(lat*DTR))</f>
        <v>-2.8892170574925538</v>
      </c>
      <c r="P54" s="26">
        <f>RTD*ASIN(SIN(Dec*DTR)*SIN(lat*DTR)+COS(Dec*DTR)*COS(X!F54*DTR)*COS(lat*DTR))</f>
        <v>9.473771336795268</v>
      </c>
      <c r="Q54" s="26">
        <f>RTD*ASIN(SIN(Dec*DTR)*SIN(lat*DTR)+COS(Dec*DTR)*COS(X!G54*DTR)*COS(lat*DTR))</f>
        <v>19.689377520132197</v>
      </c>
      <c r="R54" s="26">
        <f>RTD*ASIN(SIN(Dec*DTR)*SIN(lat*DTR)+COS(Dec*DTR)*COS(X!H54*DTR)*COS(lat*DTR))</f>
        <v>25.598286339819136</v>
      </c>
      <c r="S54" s="26">
        <f>RTD*ASIN(SIN(Dec*DTR)*SIN(lat*DTR)+COS(Dec*DTR)*COS(X!I54*DTR)*COS(lat*DTR))</f>
        <v>30.02697402323122</v>
      </c>
      <c r="T54" s="26">
        <f>RTD*ASIN(SIN(Dec*DTR)*SIN(lat*DTR)+COS(Dec*DTR)*COS(X!J54*DTR)*COS(lat*DTR))</f>
        <v>33.080434075772864</v>
      </c>
      <c r="U54" s="31">
        <f>RTD*ASIN(SIN(Dec*DTR)*SIN(lat*DTR)+COS(Dec*DTR)*COS(X!K54*DTR)*COS(lat*DTR))</f>
        <v>31.646669571135472</v>
      </c>
    </row>
    <row r="55" spans="1:21" s="1" customFormat="1" ht="12.75">
      <c r="A55" s="60" t="s">
        <v>177</v>
      </c>
      <c r="B55" s="61" t="s">
        <v>10</v>
      </c>
      <c r="C55" s="61" t="s">
        <v>178</v>
      </c>
      <c r="D55" s="61" t="s">
        <v>179</v>
      </c>
      <c r="E55" s="61" t="s">
        <v>180</v>
      </c>
      <c r="F55" s="61" t="s">
        <v>181</v>
      </c>
      <c r="G55" s="61" t="s">
        <v>182</v>
      </c>
      <c r="H55" s="61" t="s">
        <v>183</v>
      </c>
      <c r="I55" s="61" t="s">
        <v>348</v>
      </c>
      <c r="J55" s="61" t="s">
        <v>184</v>
      </c>
      <c r="K55" s="61" t="s">
        <v>185</v>
      </c>
      <c r="L55" s="61" t="s">
        <v>186</v>
      </c>
      <c r="M55" s="61" t="s">
        <v>187</v>
      </c>
      <c r="N55" s="87" t="s">
        <v>188</v>
      </c>
      <c r="O55" s="30">
        <f>RTD*ASIN(SIN(Dec*DTR)*SIN(lat*DTR)+COS(Dec*DTR)*COS(X!E55*DTR)*COS(lat*DTR))</f>
        <v>9.100332388219098</v>
      </c>
      <c r="P55" s="26">
        <f>RTD*ASIN(SIN(Dec*DTR)*SIN(lat*DTR)+COS(Dec*DTR)*COS(X!F55*DTR)*COS(lat*DTR))</f>
        <v>-1.3930443433084247</v>
      </c>
      <c r="Q55" s="26">
        <f>RTD*ASIN(SIN(Dec*DTR)*SIN(lat*DTR)+COS(Dec*DTR)*COS(X!G55*DTR)*COS(lat*DTR))</f>
        <v>-12.312872748772522</v>
      </c>
      <c r="R55" s="26">
        <f>RTD*ASIN(SIN(Dec*DTR)*SIN(lat*DTR)+COS(Dec*DTR)*COS(X!H55*DTR)*COS(lat*DTR))</f>
        <v>-16.98400513223701</v>
      </c>
      <c r="S55" s="26">
        <f>RTD*ASIN(SIN(Dec*DTR)*SIN(lat*DTR)+COS(Dec*DTR)*COS(X!I55*DTR)*COS(lat*DTR))</f>
        <v>-21.189127274764633</v>
      </c>
      <c r="T55" s="26">
        <f>RTD*ASIN(SIN(Dec*DTR)*SIN(lat*DTR)+COS(Dec*DTR)*COS(X!J55*DTR)*COS(lat*DTR))</f>
        <v>-28.04198488865535</v>
      </c>
      <c r="U55" s="31">
        <f>RTD*ASIN(SIN(Dec*DTR)*SIN(lat*DTR)+COS(Dec*DTR)*COS(X!K55*DTR)*COS(lat*DTR))</f>
        <v>-31.27597357552026</v>
      </c>
    </row>
    <row r="56" spans="1:21" ht="12.75">
      <c r="A56" s="35" t="s">
        <v>189</v>
      </c>
      <c r="B56" s="55" t="s">
        <v>11</v>
      </c>
      <c r="C56" s="55" t="s">
        <v>190</v>
      </c>
      <c r="D56" s="55" t="s">
        <v>191</v>
      </c>
      <c r="E56" s="55" t="s">
        <v>192</v>
      </c>
      <c r="F56" s="55" t="s">
        <v>193</v>
      </c>
      <c r="G56" s="55" t="s">
        <v>162</v>
      </c>
      <c r="H56" s="55" t="s">
        <v>194</v>
      </c>
      <c r="I56" s="55" t="s">
        <v>162</v>
      </c>
      <c r="J56" s="55" t="s">
        <v>195</v>
      </c>
      <c r="K56" s="55" t="s">
        <v>196</v>
      </c>
      <c r="L56" s="55" t="s">
        <v>197</v>
      </c>
      <c r="M56" s="55" t="s">
        <v>198</v>
      </c>
      <c r="N56" s="82" t="s">
        <v>650</v>
      </c>
      <c r="O56" s="30">
        <f>RTD*ASIN(SIN(Dec*DTR)*SIN(lat*DTR)+COS(Dec*DTR)*COS(X!E56*DTR)*COS(lat*DTR))</f>
        <v>9.926503097828306</v>
      </c>
      <c r="P56" s="26">
        <f>RTD*ASIN(SIN(Dec*DTR)*SIN(lat*DTR)+COS(Dec*DTR)*COS(X!F56*DTR)*COS(lat*DTR))</f>
        <v>20.203420700838446</v>
      </c>
      <c r="Q56" s="26" t="s">
        <v>649</v>
      </c>
      <c r="R56" s="26">
        <f>RTD*ASIN(SIN(Dec*DTR)*SIN(lat*DTR)+COS(Dec*DTR)*COS(X!H56*DTR)*COS(lat*DTR))</f>
        <v>28.307598850894276</v>
      </c>
      <c r="S56" s="26" t="s">
        <v>649</v>
      </c>
      <c r="T56" s="26">
        <f>RTD*ASIN(SIN(Dec*DTR)*SIN(lat*DTR)+COS(Dec*DTR)*COS(X!J56*DTR)*COS(lat*DTR))</f>
        <v>28.854603137409395</v>
      </c>
      <c r="U56" s="31">
        <f>RTD*ASIN(SIN(Dec*DTR)*SIN(lat*DTR)+COS(Dec*DTR)*COS(X!K56*DTR)*COS(lat*DTR))</f>
        <v>23.79315450071689</v>
      </c>
    </row>
    <row r="57" spans="1:21" ht="12.75">
      <c r="A57" s="35" t="s">
        <v>651</v>
      </c>
      <c r="B57" s="55" t="s">
        <v>12</v>
      </c>
      <c r="C57" s="55" t="s">
        <v>652</v>
      </c>
      <c r="D57" s="55" t="s">
        <v>653</v>
      </c>
      <c r="E57" s="55" t="s">
        <v>621</v>
      </c>
      <c r="F57" s="55" t="s">
        <v>162</v>
      </c>
      <c r="G57" s="55" t="s">
        <v>162</v>
      </c>
      <c r="H57" s="55" t="s">
        <v>654</v>
      </c>
      <c r="I57" s="55" t="s">
        <v>162</v>
      </c>
      <c r="J57" s="55" t="s">
        <v>162</v>
      </c>
      <c r="K57" s="55" t="s">
        <v>655</v>
      </c>
      <c r="L57" s="55" t="s">
        <v>656</v>
      </c>
      <c r="M57" s="55" t="s">
        <v>657</v>
      </c>
      <c r="N57" s="82" t="s">
        <v>658</v>
      </c>
      <c r="O57" s="30">
        <f>RTD*ASIN(SIN(Dec*DTR)*SIN(lat*DTR)+COS(Dec*DTR)*COS(X!E57*DTR)*COS(lat*DTR))</f>
        <v>42.57477391809361</v>
      </c>
      <c r="P57" s="26" t="s">
        <v>649</v>
      </c>
      <c r="Q57" s="26" t="s">
        <v>649</v>
      </c>
      <c r="R57" s="26">
        <f>RTD*ASIN(SIN(Dec*DTR)*SIN(lat*DTR)+COS(Dec*DTR)*COS(X!H57*DTR)*COS(lat*DTR))</f>
        <v>63.954510661547204</v>
      </c>
      <c r="S57" s="26" t="s">
        <v>649</v>
      </c>
      <c r="T57" s="26" t="s">
        <v>649</v>
      </c>
      <c r="U57" s="31">
        <f>RTD*ASIN(SIN(Dec*DTR)*SIN(lat*DTR)+COS(Dec*DTR)*COS(X!K57*DTR)*COS(lat*DTR))</f>
        <v>68.0102841561241</v>
      </c>
    </row>
    <row r="58" spans="1:21" ht="12.75">
      <c r="A58" s="35" t="s">
        <v>659</v>
      </c>
      <c r="B58" s="55" t="s">
        <v>12</v>
      </c>
      <c r="C58" s="55" t="s">
        <v>660</v>
      </c>
      <c r="D58" s="55" t="s">
        <v>661</v>
      </c>
      <c r="E58" s="55" t="s">
        <v>619</v>
      </c>
      <c r="F58" s="55" t="s">
        <v>162</v>
      </c>
      <c r="G58" s="55" t="s">
        <v>162</v>
      </c>
      <c r="H58" s="55" t="s">
        <v>662</v>
      </c>
      <c r="I58" s="55" t="s">
        <v>162</v>
      </c>
      <c r="J58" s="55" t="s">
        <v>162</v>
      </c>
      <c r="K58" s="55" t="s">
        <v>663</v>
      </c>
      <c r="L58" s="55" t="s">
        <v>664</v>
      </c>
      <c r="M58" s="55" t="s">
        <v>665</v>
      </c>
      <c r="N58" s="82" t="s">
        <v>666</v>
      </c>
      <c r="O58" s="30">
        <f>RTD*ASIN(SIN(Dec*DTR)*SIN(lat*DTR)+COS(Dec*DTR)*COS(X!E58*DTR)*COS(lat*DTR))</f>
        <v>8.236709472345721</v>
      </c>
      <c r="P58" s="26" t="s">
        <v>649</v>
      </c>
      <c r="Q58" s="26" t="s">
        <v>649</v>
      </c>
      <c r="R58" s="26">
        <f>RTD*ASIN(SIN(Dec*DTR)*SIN(lat*DTR)+COS(Dec*DTR)*COS(X!H58*DTR)*COS(lat*DTR))</f>
        <v>19.83193638218004</v>
      </c>
      <c r="S58" s="26" t="s">
        <v>649</v>
      </c>
      <c r="T58" s="26" t="s">
        <v>649</v>
      </c>
      <c r="U58" s="31">
        <f>RTD*ASIN(SIN(Dec*DTR)*SIN(lat*DTR)+COS(Dec*DTR)*COS(X!K58*DTR)*COS(lat*DTR))</f>
        <v>26.378725986836496</v>
      </c>
    </row>
    <row r="59" spans="1:21" ht="12.75">
      <c r="A59" s="35" t="s">
        <v>667</v>
      </c>
      <c r="B59" s="55" t="s">
        <v>12</v>
      </c>
      <c r="C59" s="55" t="s">
        <v>668</v>
      </c>
      <c r="D59" s="55" t="s">
        <v>669</v>
      </c>
      <c r="E59" s="55" t="s">
        <v>613</v>
      </c>
      <c r="F59" s="55" t="s">
        <v>162</v>
      </c>
      <c r="G59" s="55" t="s">
        <v>162</v>
      </c>
      <c r="H59" s="55" t="s">
        <v>614</v>
      </c>
      <c r="I59" s="55" t="s">
        <v>162</v>
      </c>
      <c r="J59" s="55" t="s">
        <v>162</v>
      </c>
      <c r="K59" s="55" t="s">
        <v>670</v>
      </c>
      <c r="L59" s="55" t="s">
        <v>671</v>
      </c>
      <c r="M59" s="55" t="s">
        <v>672</v>
      </c>
      <c r="N59" s="82" t="s">
        <v>673</v>
      </c>
      <c r="O59" s="30">
        <f>RTD*ASIN(SIN(Dec*DTR)*SIN(lat*DTR)+COS(Dec*DTR)*COS(X!E59*DTR)*COS(lat*DTR))</f>
        <v>-2.659857112542354</v>
      </c>
      <c r="P59" s="26" t="s">
        <v>649</v>
      </c>
      <c r="Q59" s="26" t="s">
        <v>649</v>
      </c>
      <c r="R59" s="26">
        <f>RTD*ASIN(SIN(Dec*DTR)*SIN(lat*DTR)+COS(Dec*DTR)*COS(X!H59*DTR)*COS(lat*DTR))</f>
        <v>-20.214980341290044</v>
      </c>
      <c r="S59" s="26" t="s">
        <v>649</v>
      </c>
      <c r="T59" s="26" t="s">
        <v>649</v>
      </c>
      <c r="U59" s="31">
        <f>RTD*ASIN(SIN(Dec*DTR)*SIN(lat*DTR)+COS(Dec*DTR)*COS(X!K59*DTR)*COS(lat*DTR))</f>
        <v>-38.83784764227953</v>
      </c>
    </row>
    <row r="60" spans="1:21" ht="12.75">
      <c r="A60" s="35" t="s">
        <v>674</v>
      </c>
      <c r="B60" s="55" t="s">
        <v>12</v>
      </c>
      <c r="C60" s="55" t="s">
        <v>675</v>
      </c>
      <c r="D60" s="55" t="s">
        <v>676</v>
      </c>
      <c r="E60" s="55" t="s">
        <v>677</v>
      </c>
      <c r="F60" s="55" t="s">
        <v>162</v>
      </c>
      <c r="G60" s="55" t="s">
        <v>162</v>
      </c>
      <c r="H60" s="55" t="s">
        <v>364</v>
      </c>
      <c r="I60" s="55" t="s">
        <v>162</v>
      </c>
      <c r="J60" s="55" t="s">
        <v>162</v>
      </c>
      <c r="K60" s="55" t="s">
        <v>678</v>
      </c>
      <c r="L60" s="55" t="s">
        <v>679</v>
      </c>
      <c r="M60" s="55" t="s">
        <v>680</v>
      </c>
      <c r="N60" s="82" t="s">
        <v>681</v>
      </c>
      <c r="O60" s="30">
        <f>RTD*ASIN(SIN(Dec*DTR)*SIN(lat*DTR)+COS(Dec*DTR)*COS(X!E60*DTR)*COS(lat*DTR))</f>
        <v>-24.685773636837936</v>
      </c>
      <c r="P60" s="26" t="s">
        <v>649</v>
      </c>
      <c r="Q60" s="26" t="s">
        <v>649</v>
      </c>
      <c r="R60" s="26">
        <f>RTD*ASIN(SIN(Dec*DTR)*SIN(lat*DTR)+COS(Dec*DTR)*COS(X!H60*DTR)*COS(lat*DTR))</f>
        <v>-26.069454716408362</v>
      </c>
      <c r="S60" s="26" t="s">
        <v>649</v>
      </c>
      <c r="T60" s="26" t="s">
        <v>649</v>
      </c>
      <c r="U60" s="31">
        <f>RTD*ASIN(SIN(Dec*DTR)*SIN(lat*DTR)+COS(Dec*DTR)*COS(X!K60*DTR)*COS(lat*DTR))</f>
        <v>-13.981007978246366</v>
      </c>
    </row>
    <row r="61" spans="1:21" ht="12.75">
      <c r="A61" s="35" t="s">
        <v>682</v>
      </c>
      <c r="B61" s="55" t="s">
        <v>11</v>
      </c>
      <c r="C61" s="55" t="s">
        <v>683</v>
      </c>
      <c r="D61" s="55" t="s">
        <v>684</v>
      </c>
      <c r="E61" s="55" t="s">
        <v>235</v>
      </c>
      <c r="F61" s="55" t="s">
        <v>346</v>
      </c>
      <c r="G61" s="55" t="s">
        <v>162</v>
      </c>
      <c r="H61" s="55" t="s">
        <v>154</v>
      </c>
      <c r="I61" s="55" t="s">
        <v>162</v>
      </c>
      <c r="J61" s="55" t="s">
        <v>685</v>
      </c>
      <c r="K61" s="55" t="s">
        <v>686</v>
      </c>
      <c r="L61" s="55" t="s">
        <v>687</v>
      </c>
      <c r="M61" s="55" t="s">
        <v>688</v>
      </c>
      <c r="N61" s="82" t="s">
        <v>689</v>
      </c>
      <c r="O61" s="30">
        <f>RTD*ASIN(SIN(Dec*DTR)*SIN(lat*DTR)+COS(Dec*DTR)*COS(X!E61*DTR)*COS(lat*DTR))</f>
        <v>-70.21963126967302</v>
      </c>
      <c r="P61" s="26">
        <f>RTD*ASIN(SIN(Dec*DTR)*SIN(lat*DTR)+COS(Dec*DTR)*COS(X!F61*DTR)*COS(lat*DTR))</f>
        <v>-70.53174296943682</v>
      </c>
      <c r="Q61" s="26" t="s">
        <v>649</v>
      </c>
      <c r="R61" s="26">
        <f>RTD*ASIN(SIN(Dec*DTR)*SIN(lat*DTR)+COS(Dec*DTR)*COS(X!H61*DTR)*COS(lat*DTR))</f>
        <v>-59.023108759442316</v>
      </c>
      <c r="S61" s="26" t="s">
        <v>649</v>
      </c>
      <c r="T61" s="26">
        <f>RTD*ASIN(SIN(Dec*DTR)*SIN(lat*DTR)+COS(Dec*DTR)*COS(X!J61*DTR)*COS(lat*DTR))</f>
        <v>-42.75300838455827</v>
      </c>
      <c r="U61" s="31">
        <f>RTD*ASIN(SIN(Dec*DTR)*SIN(lat*DTR)+COS(Dec*DTR)*COS(X!K61*DTR)*COS(lat*DTR))</f>
        <v>-31.402987286055357</v>
      </c>
    </row>
    <row r="62" spans="1:21" ht="12.75">
      <c r="A62" s="35" t="s">
        <v>690</v>
      </c>
      <c r="B62" s="55" t="s">
        <v>11</v>
      </c>
      <c r="C62" s="55" t="s">
        <v>691</v>
      </c>
      <c r="D62" s="55" t="s">
        <v>692</v>
      </c>
      <c r="E62" s="55" t="s">
        <v>693</v>
      </c>
      <c r="F62" s="55" t="s">
        <v>359</v>
      </c>
      <c r="G62" s="55" t="s">
        <v>162</v>
      </c>
      <c r="H62" s="55" t="s">
        <v>694</v>
      </c>
      <c r="I62" s="55" t="s">
        <v>162</v>
      </c>
      <c r="J62" s="55" t="s">
        <v>237</v>
      </c>
      <c r="K62" s="55" t="s">
        <v>155</v>
      </c>
      <c r="L62" s="55" t="s">
        <v>695</v>
      </c>
      <c r="M62" s="55" t="s">
        <v>696</v>
      </c>
      <c r="N62" s="82" t="s">
        <v>697</v>
      </c>
      <c r="O62" s="30">
        <f>RTD*ASIN(SIN(Dec*DTR)*SIN(lat*DTR)+COS(Dec*DTR)*COS(X!E62*DTR)*COS(lat*DTR))</f>
        <v>-16.228678376751947</v>
      </c>
      <c r="P62" s="26">
        <f>RTD*ASIN(SIN(Dec*DTR)*SIN(lat*DTR)+COS(Dec*DTR)*COS(X!F62*DTR)*COS(lat*DTR))</f>
        <v>-24.25248548108718</v>
      </c>
      <c r="Q62" s="26" t="s">
        <v>649</v>
      </c>
      <c r="R62" s="26">
        <f>RTD*ASIN(SIN(Dec*DTR)*SIN(lat*DTR)+COS(Dec*DTR)*COS(X!H62*DTR)*COS(lat*DTR))</f>
        <v>-27.960668116492577</v>
      </c>
      <c r="S62" s="26" t="s">
        <v>649</v>
      </c>
      <c r="T62" s="26">
        <f>RTD*ASIN(SIN(Dec*DTR)*SIN(lat*DTR)+COS(Dec*DTR)*COS(X!J62*DTR)*COS(lat*DTR))</f>
        <v>-22.68168254995467</v>
      </c>
      <c r="U62" s="31">
        <f>RTD*ASIN(SIN(Dec*DTR)*SIN(lat*DTR)+COS(Dec*DTR)*COS(X!K62*DTR)*COS(lat*DTR))</f>
        <v>-13.66094592630797</v>
      </c>
    </row>
    <row r="63" spans="1:21" s="1" customFormat="1" ht="12.75">
      <c r="A63" s="60" t="s">
        <v>698</v>
      </c>
      <c r="B63" s="61" t="s">
        <v>13</v>
      </c>
      <c r="C63" s="61" t="s">
        <v>699</v>
      </c>
      <c r="D63" s="61" t="s">
        <v>700</v>
      </c>
      <c r="E63" s="61" t="s">
        <v>701</v>
      </c>
      <c r="F63" s="61" t="s">
        <v>143</v>
      </c>
      <c r="G63" s="61" t="s">
        <v>702</v>
      </c>
      <c r="H63" s="61" t="s">
        <v>703</v>
      </c>
      <c r="I63" s="61" t="s">
        <v>704</v>
      </c>
      <c r="J63" s="61" t="s">
        <v>358</v>
      </c>
      <c r="K63" s="61" t="s">
        <v>705</v>
      </c>
      <c r="L63" s="61" t="s">
        <v>340</v>
      </c>
      <c r="M63" s="61" t="s">
        <v>706</v>
      </c>
      <c r="N63" s="87" t="s">
        <v>707</v>
      </c>
      <c r="O63" s="30">
        <f>RTD*ASIN(SIN(Dec*DTR)*SIN(lat*DTR)+COS(Dec*DTR)*COS(X!E63*DTR)*COS(lat*DTR))</f>
        <v>5.1433045370335755</v>
      </c>
      <c r="P63" s="26">
        <f>RTD*ASIN(SIN(Dec*DTR)*SIN(lat*DTR)+COS(Dec*DTR)*COS(X!F63*DTR)*COS(lat*DTR))</f>
        <v>-4.251690128605352</v>
      </c>
      <c r="Q63" s="26">
        <f>RTD*ASIN(SIN(Dec*DTR)*SIN(lat*DTR)+COS(Dec*DTR)*COS(X!G63*DTR)*COS(lat*DTR))</f>
        <v>-14.726284026958542</v>
      </c>
      <c r="R63" s="26">
        <f>RTD*ASIN(SIN(Dec*DTR)*SIN(lat*DTR)+COS(Dec*DTR)*COS(X!H63*DTR)*COS(lat*DTR))</f>
        <v>-23.421288513000572</v>
      </c>
      <c r="S63" s="26">
        <f>RTD*ASIN(SIN(Dec*DTR)*SIN(lat*DTR)+COS(Dec*DTR)*COS(X!I63*DTR)*COS(lat*DTR))</f>
        <v>-32.0948056785386</v>
      </c>
      <c r="T63" s="26">
        <f>RTD*ASIN(SIN(Dec*DTR)*SIN(lat*DTR)+COS(Dec*DTR)*COS(X!J63*DTR)*COS(lat*DTR))</f>
        <v>-43.24227337530337</v>
      </c>
      <c r="U63" s="31">
        <f>RTD*ASIN(SIN(Dec*DTR)*SIN(lat*DTR)+COS(Dec*DTR)*COS(X!K63*DTR)*COS(lat*DTR))</f>
        <v>-53.68618248824647</v>
      </c>
    </row>
    <row r="64" spans="1:21" s="1" customFormat="1" ht="12.75">
      <c r="A64" s="60" t="s">
        <v>708</v>
      </c>
      <c r="B64" s="61" t="s">
        <v>14</v>
      </c>
      <c r="C64" s="61" t="s">
        <v>158</v>
      </c>
      <c r="D64" s="61" t="s">
        <v>709</v>
      </c>
      <c r="E64" s="61" t="s">
        <v>710</v>
      </c>
      <c r="F64" s="61" t="s">
        <v>711</v>
      </c>
      <c r="G64" s="61" t="s">
        <v>382</v>
      </c>
      <c r="H64" s="61" t="s">
        <v>712</v>
      </c>
      <c r="I64" s="61" t="s">
        <v>713</v>
      </c>
      <c r="J64" s="61" t="s">
        <v>356</v>
      </c>
      <c r="K64" s="61" t="s">
        <v>714</v>
      </c>
      <c r="L64" s="61" t="s">
        <v>715</v>
      </c>
      <c r="M64" s="61" t="s">
        <v>716</v>
      </c>
      <c r="N64" s="87" t="s">
        <v>717</v>
      </c>
      <c r="O64" s="30">
        <f>RTD*ASIN(SIN(Dec*DTR)*SIN(lat*DTR)+COS(Dec*DTR)*COS(X!E64*DTR)*COS(lat*DTR))</f>
        <v>-28.99374469937587</v>
      </c>
      <c r="P64" s="26">
        <f>RTD*ASIN(SIN(Dec*DTR)*SIN(lat*DTR)+COS(Dec*DTR)*COS(X!F64*DTR)*COS(lat*DTR))</f>
        <v>-29.146417307083862</v>
      </c>
      <c r="Q64" s="26">
        <f>RTD*ASIN(SIN(Dec*DTR)*SIN(lat*DTR)+COS(Dec*DTR)*COS(X!G64*DTR)*COS(lat*DTR))</f>
        <v>-25.42784624890488</v>
      </c>
      <c r="R64" s="26">
        <f>RTD*ASIN(SIN(Dec*DTR)*SIN(lat*DTR)+COS(Dec*DTR)*COS(X!H64*DTR)*COS(lat*DTR))</f>
        <v>-21.162852364778008</v>
      </c>
      <c r="S64" s="26">
        <f>RTD*ASIN(SIN(Dec*DTR)*SIN(lat*DTR)+COS(Dec*DTR)*COS(X!I64*DTR)*COS(lat*DTR))</f>
        <v>-15.742585733257206</v>
      </c>
      <c r="T64" s="26">
        <f>RTD*ASIN(SIN(Dec*DTR)*SIN(lat*DTR)+COS(Dec*DTR)*COS(X!J64*DTR)*COS(lat*DTR))</f>
        <v>-5.976707818483732</v>
      </c>
      <c r="U64" s="31">
        <f>RTD*ASIN(SIN(Dec*DTR)*SIN(lat*DTR)+COS(Dec*DTR)*COS(X!K64*DTR)*COS(lat*DTR))</f>
        <v>5.502538516871382</v>
      </c>
    </row>
    <row r="65" spans="1:21" ht="12.75">
      <c r="A65" s="35" t="s">
        <v>718</v>
      </c>
      <c r="B65" s="55" t="s">
        <v>11</v>
      </c>
      <c r="C65" s="55" t="s">
        <v>719</v>
      </c>
      <c r="D65" s="55" t="s">
        <v>720</v>
      </c>
      <c r="E65" s="55" t="s">
        <v>721</v>
      </c>
      <c r="F65" s="55" t="s">
        <v>722</v>
      </c>
      <c r="G65" s="55" t="s">
        <v>162</v>
      </c>
      <c r="H65" s="55" t="s">
        <v>723</v>
      </c>
      <c r="I65" s="55" t="s">
        <v>162</v>
      </c>
      <c r="J65" s="55" t="s">
        <v>619</v>
      </c>
      <c r="K65" s="55" t="s">
        <v>724</v>
      </c>
      <c r="L65" s="55" t="s">
        <v>725</v>
      </c>
      <c r="M65" s="55" t="s">
        <v>726</v>
      </c>
      <c r="N65" s="82" t="s">
        <v>727</v>
      </c>
      <c r="O65" s="30">
        <f>RTD*ASIN(SIN(Dec*DTR)*SIN(lat*DTR)+COS(Dec*DTR)*COS(X!E65*DTR)*COS(lat*DTR))</f>
        <v>-17.89637415512634</v>
      </c>
      <c r="P65" s="26">
        <f>RTD*ASIN(SIN(Dec*DTR)*SIN(lat*DTR)+COS(Dec*DTR)*COS(X!F65*DTR)*COS(lat*DTR))</f>
        <v>1.1452973242559512</v>
      </c>
      <c r="Q65" s="26" t="s">
        <v>649</v>
      </c>
      <c r="R65" s="26">
        <f>RTD*ASIN(SIN(Dec*DTR)*SIN(lat*DTR)+COS(Dec*DTR)*COS(X!H65*DTR)*COS(lat*DTR))</f>
        <v>6.042481413539554</v>
      </c>
      <c r="S65" s="26" t="s">
        <v>649</v>
      </c>
      <c r="T65" s="26">
        <f>RTD*ASIN(SIN(Dec*DTR)*SIN(lat*DTR)+COS(Dec*DTR)*COS(X!J65*DTR)*COS(lat*DTR))</f>
        <v>10.804803579346505</v>
      </c>
      <c r="U65" s="31">
        <f>RTD*ASIN(SIN(Dec*DTR)*SIN(lat*DTR)+COS(Dec*DTR)*COS(X!K65*DTR)*COS(lat*DTR))</f>
        <v>23.8201562275503</v>
      </c>
    </row>
    <row r="66" spans="1:21" ht="12.75">
      <c r="A66" s="35" t="s">
        <v>728</v>
      </c>
      <c r="B66" s="55" t="s">
        <v>11</v>
      </c>
      <c r="C66" s="55" t="s">
        <v>729</v>
      </c>
      <c r="D66" s="55" t="s">
        <v>730</v>
      </c>
      <c r="E66" s="55" t="s">
        <v>344</v>
      </c>
      <c r="F66" s="55" t="s">
        <v>731</v>
      </c>
      <c r="G66" s="55" t="s">
        <v>162</v>
      </c>
      <c r="H66" s="55" t="s">
        <v>732</v>
      </c>
      <c r="I66" s="55" t="s">
        <v>162</v>
      </c>
      <c r="J66" s="55" t="s">
        <v>733</v>
      </c>
      <c r="K66" s="55" t="s">
        <v>734</v>
      </c>
      <c r="L66" s="55" t="s">
        <v>735</v>
      </c>
      <c r="M66" s="55" t="s">
        <v>736</v>
      </c>
      <c r="N66" s="82" t="s">
        <v>737</v>
      </c>
      <c r="O66" s="30">
        <f>RTD*ASIN(SIN(Dec*DTR)*SIN(lat*DTR)+COS(Dec*DTR)*COS(X!E66*DTR)*COS(lat*DTR))</f>
        <v>51.80225324936882</v>
      </c>
      <c r="P66" s="26">
        <f>RTD*ASIN(SIN(Dec*DTR)*SIN(lat*DTR)+COS(Dec*DTR)*COS(X!F66*DTR)*COS(lat*DTR))</f>
        <v>64.29075697916525</v>
      </c>
      <c r="Q66" s="26" t="s">
        <v>649</v>
      </c>
      <c r="R66" s="26">
        <f>RTD*ASIN(SIN(Dec*DTR)*SIN(lat*DTR)+COS(Dec*DTR)*COS(X!H66*DTR)*COS(lat*DTR))</f>
        <v>66.7641893604242</v>
      </c>
      <c r="S66" s="26" t="s">
        <v>649</v>
      </c>
      <c r="T66" s="26">
        <f>RTD*ASIN(SIN(Dec*DTR)*SIN(lat*DTR)+COS(Dec*DTR)*COS(X!J66*DTR)*COS(lat*DTR))</f>
        <v>65.19721535892769</v>
      </c>
      <c r="U66" s="31">
        <f>RTD*ASIN(SIN(Dec*DTR)*SIN(lat*DTR)+COS(Dec*DTR)*COS(X!K66*DTR)*COS(lat*DTR))</f>
        <v>53.59228833328283</v>
      </c>
    </row>
    <row r="67" spans="1:21" ht="12.75">
      <c r="A67" s="35" t="s">
        <v>738</v>
      </c>
      <c r="B67" s="55" t="s">
        <v>12</v>
      </c>
      <c r="C67" s="55" t="s">
        <v>739</v>
      </c>
      <c r="D67" s="55" t="s">
        <v>740</v>
      </c>
      <c r="E67" s="55" t="s">
        <v>741</v>
      </c>
      <c r="F67" s="55" t="s">
        <v>162</v>
      </c>
      <c r="G67" s="55" t="s">
        <v>162</v>
      </c>
      <c r="H67" s="55" t="s">
        <v>742</v>
      </c>
      <c r="I67" s="55" t="s">
        <v>162</v>
      </c>
      <c r="J67" s="55" t="s">
        <v>162</v>
      </c>
      <c r="K67" s="55" t="s">
        <v>743</v>
      </c>
      <c r="L67" s="55" t="s">
        <v>744</v>
      </c>
      <c r="M67" s="55" t="s">
        <v>745</v>
      </c>
      <c r="N67" s="82" t="s">
        <v>746</v>
      </c>
      <c r="O67" s="30">
        <f>RTD*ASIN(SIN(Dec*DTR)*SIN(lat*DTR)+COS(Dec*DTR)*COS(X!E67*DTR)*COS(lat*DTR))</f>
        <v>-17.018312843211937</v>
      </c>
      <c r="P67" s="26" t="s">
        <v>649</v>
      </c>
      <c r="Q67" s="26" t="s">
        <v>649</v>
      </c>
      <c r="R67" s="26">
        <f>RTD*ASIN(SIN(Dec*DTR)*SIN(lat*DTR)+COS(Dec*DTR)*COS(X!H67*DTR)*COS(lat*DTR))</f>
        <v>-40.90047868822287</v>
      </c>
      <c r="S67" s="26" t="s">
        <v>649</v>
      </c>
      <c r="T67" s="26" t="s">
        <v>649</v>
      </c>
      <c r="U67" s="31">
        <f>RTD*ASIN(SIN(Dec*DTR)*SIN(lat*DTR)+COS(Dec*DTR)*COS(X!K67*DTR)*COS(lat*DTR))</f>
        <v>-54.50092866339344</v>
      </c>
    </row>
    <row r="68" spans="1:21" ht="12.75">
      <c r="A68" s="35" t="s">
        <v>747</v>
      </c>
      <c r="B68" s="55" t="s">
        <v>11</v>
      </c>
      <c r="C68" s="55" t="s">
        <v>748</v>
      </c>
      <c r="D68" s="55" t="s">
        <v>749</v>
      </c>
      <c r="E68" s="55" t="s">
        <v>21</v>
      </c>
      <c r="F68" s="55" t="s">
        <v>750</v>
      </c>
      <c r="G68" s="55" t="s">
        <v>162</v>
      </c>
      <c r="H68" s="55" t="s">
        <v>343</v>
      </c>
      <c r="I68" s="55" t="s">
        <v>162</v>
      </c>
      <c r="J68" s="55" t="s">
        <v>357</v>
      </c>
      <c r="K68" s="55" t="s">
        <v>347</v>
      </c>
      <c r="L68" s="55" t="s">
        <v>751</v>
      </c>
      <c r="M68" s="55" t="s">
        <v>752</v>
      </c>
      <c r="N68" s="82" t="s">
        <v>753</v>
      </c>
      <c r="O68" s="30">
        <f>RTD*ASIN(SIN(Dec*DTR)*SIN(lat*DTR)+COS(Dec*DTR)*COS(X!E68*DTR)*COS(lat*DTR))</f>
        <v>24.37041286948408</v>
      </c>
      <c r="P68" s="26">
        <f>RTD*ASIN(SIN(Dec*DTR)*SIN(lat*DTR)+COS(Dec*DTR)*COS(X!F68*DTR)*COS(lat*DTR))</f>
        <v>3.0266110778567903</v>
      </c>
      <c r="Q68" s="26" t="s">
        <v>649</v>
      </c>
      <c r="R68" s="26">
        <f>RTD*ASIN(SIN(Dec*DTR)*SIN(lat*DTR)+COS(Dec*DTR)*COS(X!H68*DTR)*COS(lat*DTR))</f>
        <v>1.8897140683773015</v>
      </c>
      <c r="S68" s="26" t="s">
        <v>649</v>
      </c>
      <c r="T68" s="26">
        <f>RTD*ASIN(SIN(Dec*DTR)*SIN(lat*DTR)+COS(Dec*DTR)*COS(X!J68*DTR)*COS(lat*DTR))</f>
        <v>0.7529991633868542</v>
      </c>
      <c r="U68" s="31">
        <f>RTD*ASIN(SIN(Dec*DTR)*SIN(lat*DTR)+COS(Dec*DTR)*COS(X!K68*DTR)*COS(lat*DTR))</f>
        <v>-20.522714917773122</v>
      </c>
    </row>
    <row r="69" spans="1:21" ht="12.75">
      <c r="A69" s="35" t="s">
        <v>754</v>
      </c>
      <c r="B69" s="55" t="s">
        <v>15</v>
      </c>
      <c r="C69" s="55" t="s">
        <v>755</v>
      </c>
      <c r="D69" s="55" t="s">
        <v>756</v>
      </c>
      <c r="E69" s="55" t="s">
        <v>757</v>
      </c>
      <c r="F69" s="55" t="s">
        <v>162</v>
      </c>
      <c r="G69" s="55" t="s">
        <v>162</v>
      </c>
      <c r="H69" s="55" t="s">
        <v>758</v>
      </c>
      <c r="I69" s="55" t="s">
        <v>162</v>
      </c>
      <c r="J69" s="55" t="s">
        <v>162</v>
      </c>
      <c r="K69" s="55" t="s">
        <v>759</v>
      </c>
      <c r="L69" s="55" t="s">
        <v>760</v>
      </c>
      <c r="M69" s="55" t="s">
        <v>761</v>
      </c>
      <c r="N69" s="82" t="s">
        <v>315</v>
      </c>
      <c r="O69" s="30">
        <f>RTD*ASIN(SIN(Dec*DTR)*SIN(lat*DTR)+COS(Dec*DTR)*COS(X!E69*DTR)*COS(lat*DTR))</f>
        <v>-22.73781278578694</v>
      </c>
      <c r="P69" s="26" t="s">
        <v>649</v>
      </c>
      <c r="Q69" s="26" t="s">
        <v>649</v>
      </c>
      <c r="R69" s="26">
        <f>RTD*ASIN(SIN(Dec*DTR)*SIN(lat*DTR)+COS(Dec*DTR)*COS(X!H69*DTR)*COS(lat*DTR))</f>
        <v>-21.137166841613524</v>
      </c>
      <c r="S69" s="26" t="s">
        <v>649</v>
      </c>
      <c r="T69" s="26" t="s">
        <v>649</v>
      </c>
      <c r="U69" s="31">
        <f>RTD*ASIN(SIN(Dec*DTR)*SIN(lat*DTR)+COS(Dec*DTR)*COS(X!K69*DTR)*COS(lat*DTR))</f>
        <v>-19.607638690015875</v>
      </c>
    </row>
    <row r="70" spans="1:21" s="1" customFormat="1" ht="12.75">
      <c r="A70" s="60" t="s">
        <v>316</v>
      </c>
      <c r="B70" s="61" t="s">
        <v>10</v>
      </c>
      <c r="C70" s="61" t="s">
        <v>317</v>
      </c>
      <c r="D70" s="61" t="s">
        <v>318</v>
      </c>
      <c r="E70" s="61" t="s">
        <v>319</v>
      </c>
      <c r="F70" s="61" t="s">
        <v>320</v>
      </c>
      <c r="G70" s="61" t="s">
        <v>321</v>
      </c>
      <c r="H70" s="61" t="s">
        <v>322</v>
      </c>
      <c r="I70" s="61" t="s">
        <v>349</v>
      </c>
      <c r="J70" s="61" t="s">
        <v>141</v>
      </c>
      <c r="K70" s="61" t="s">
        <v>142</v>
      </c>
      <c r="L70" s="61" t="s">
        <v>323</v>
      </c>
      <c r="M70" s="61" t="s">
        <v>324</v>
      </c>
      <c r="N70" s="87" t="s">
        <v>325</v>
      </c>
      <c r="O70" s="30">
        <f>RTD*ASIN(SIN(Dec*DTR)*SIN(lat*DTR)+COS(Dec*DTR)*COS(X!E70*DTR)*COS(lat*DTR))</f>
        <v>-6.0443922874433875</v>
      </c>
      <c r="P70" s="26">
        <f>RTD*ASIN(SIN(Dec*DTR)*SIN(lat*DTR)+COS(Dec*DTR)*COS(X!F70*DTR)*COS(lat*DTR))</f>
        <v>-19.85418210994321</v>
      </c>
      <c r="Q70" s="26">
        <f>RTD*ASIN(SIN(Dec*DTR)*SIN(lat*DTR)+COS(Dec*DTR)*COS(X!G70*DTR)*COS(lat*DTR))</f>
        <v>-33.70712916957747</v>
      </c>
      <c r="R70" s="26">
        <f>RTD*ASIN(SIN(Dec*DTR)*SIN(lat*DTR)+COS(Dec*DTR)*COS(X!H70*DTR)*COS(lat*DTR))</f>
        <v>-37.88700777956246</v>
      </c>
      <c r="S70" s="26">
        <f>RTD*ASIN(SIN(Dec*DTR)*SIN(lat*DTR)+COS(Dec*DTR)*COS(X!I70*DTR)*COS(lat*DTR))</f>
        <v>-41.81471121283269</v>
      </c>
      <c r="T70" s="26">
        <f>RTD*ASIN(SIN(Dec*DTR)*SIN(lat*DTR)+COS(Dec*DTR)*COS(X!J70*DTR)*COS(lat*DTR))</f>
        <v>-49.6173883817058</v>
      </c>
      <c r="U70" s="31">
        <f>RTD*ASIN(SIN(Dec*DTR)*SIN(lat*DTR)+COS(Dec*DTR)*COS(X!K70*DTR)*COS(lat*DTR))</f>
        <v>-50.34336369574131</v>
      </c>
    </row>
    <row r="71" spans="1:21" s="1" customFormat="1" ht="12.75">
      <c r="A71" s="60" t="s">
        <v>326</v>
      </c>
      <c r="B71" s="61" t="s">
        <v>10</v>
      </c>
      <c r="C71" s="61" t="s">
        <v>327</v>
      </c>
      <c r="D71" s="61" t="s">
        <v>159</v>
      </c>
      <c r="E71" s="61" t="s">
        <v>328</v>
      </c>
      <c r="F71" s="61" t="s">
        <v>329</v>
      </c>
      <c r="G71" s="61" t="s">
        <v>612</v>
      </c>
      <c r="H71" s="61" t="s">
        <v>584</v>
      </c>
      <c r="I71" s="61" t="s">
        <v>330</v>
      </c>
      <c r="J71" s="61" t="s">
        <v>362</v>
      </c>
      <c r="K71" s="61" t="s">
        <v>82</v>
      </c>
      <c r="L71" s="61" t="s">
        <v>153</v>
      </c>
      <c r="M71" s="61" t="s">
        <v>83</v>
      </c>
      <c r="N71" s="87" t="s">
        <v>84</v>
      </c>
      <c r="O71" s="30">
        <f>RTD*ASIN(SIN(Dec*DTR)*SIN(lat*DTR)+COS(Dec*DTR)*COS(X!E71*DTR)*COS(lat*DTR))</f>
        <v>1.688627300621918</v>
      </c>
      <c r="P71" s="26">
        <f>RTD*ASIN(SIN(Dec*DTR)*SIN(lat*DTR)+COS(Dec*DTR)*COS(X!F71*DTR)*COS(lat*DTR))</f>
        <v>13.090863510225384</v>
      </c>
      <c r="Q71" s="26">
        <f>RTD*ASIN(SIN(Dec*DTR)*SIN(lat*DTR)+COS(Dec*DTR)*COS(X!G71*DTR)*COS(lat*DTR))</f>
        <v>24.980562326608865</v>
      </c>
      <c r="R71" s="26">
        <f>RTD*ASIN(SIN(Dec*DTR)*SIN(lat*DTR)+COS(Dec*DTR)*COS(X!H71*DTR)*COS(lat*DTR))</f>
        <v>30.85895396495156</v>
      </c>
      <c r="S71" s="26">
        <f>RTD*ASIN(SIN(Dec*DTR)*SIN(lat*DTR)+COS(Dec*DTR)*COS(X!I71*DTR)*COS(lat*DTR))</f>
        <v>36.18474264063106</v>
      </c>
      <c r="T71" s="26">
        <f>RTD*ASIN(SIN(Dec*DTR)*SIN(lat*DTR)+COS(Dec*DTR)*COS(X!J71*DTR)*COS(lat*DTR))</f>
        <v>43.89054090501152</v>
      </c>
      <c r="U71" s="31">
        <f>RTD*ASIN(SIN(Dec*DTR)*SIN(lat*DTR)+COS(Dec*DTR)*COS(X!K71*DTR)*COS(lat*DTR))</f>
        <v>47.25368605765726</v>
      </c>
    </row>
    <row r="72" spans="1:21" s="1" customFormat="1" ht="12.75">
      <c r="A72" s="60" t="s">
        <v>85</v>
      </c>
      <c r="B72" s="61" t="s">
        <v>10</v>
      </c>
      <c r="C72" s="61" t="s">
        <v>86</v>
      </c>
      <c r="D72" s="61" t="s">
        <v>87</v>
      </c>
      <c r="E72" s="61" t="s">
        <v>88</v>
      </c>
      <c r="F72" s="61" t="s">
        <v>89</v>
      </c>
      <c r="G72" s="61" t="s">
        <v>712</v>
      </c>
      <c r="H72" s="61" t="s">
        <v>90</v>
      </c>
      <c r="I72" s="61" t="s">
        <v>91</v>
      </c>
      <c r="J72" s="61" t="s">
        <v>615</v>
      </c>
      <c r="K72" s="61" t="s">
        <v>151</v>
      </c>
      <c r="L72" s="61" t="s">
        <v>92</v>
      </c>
      <c r="M72" s="61" t="s">
        <v>93</v>
      </c>
      <c r="N72" s="87" t="s">
        <v>94</v>
      </c>
      <c r="O72" s="30">
        <f>RTD*ASIN(SIN(Dec*DTR)*SIN(lat*DTR)+COS(Dec*DTR)*COS(X!E72*DTR)*COS(lat*DTR))</f>
        <v>-46.933677607400526</v>
      </c>
      <c r="P72" s="26">
        <f>RTD*ASIN(SIN(Dec*DTR)*SIN(lat*DTR)+COS(Dec*DTR)*COS(X!F72*DTR)*COS(lat*DTR))</f>
        <v>-45.7994469138247</v>
      </c>
      <c r="Q72" s="26">
        <f>RTD*ASIN(SIN(Dec*DTR)*SIN(lat*DTR)+COS(Dec*DTR)*COS(X!G72*DTR)*COS(lat*DTR))</f>
        <v>-39.35977439274108</v>
      </c>
      <c r="R72" s="26">
        <f>RTD*ASIN(SIN(Dec*DTR)*SIN(lat*DTR)+COS(Dec*DTR)*COS(X!H72*DTR)*COS(lat*DTR))</f>
        <v>-34.86544107009268</v>
      </c>
      <c r="S72" s="26">
        <f>RTD*ASIN(SIN(Dec*DTR)*SIN(lat*DTR)+COS(Dec*DTR)*COS(X!I72*DTR)*COS(lat*DTR))</f>
        <v>-29.8953497720972</v>
      </c>
      <c r="T72" s="26">
        <f>RTD*ASIN(SIN(Dec*DTR)*SIN(lat*DTR)+COS(Dec*DTR)*COS(X!J72*DTR)*COS(lat*DTR))</f>
        <v>-17.666054098931593</v>
      </c>
      <c r="U72" s="31">
        <f>RTD*ASIN(SIN(Dec*DTR)*SIN(lat*DTR)+COS(Dec*DTR)*COS(X!K72*DTR)*COS(lat*DTR))</f>
        <v>-5.5115068350693495</v>
      </c>
    </row>
    <row r="73" spans="1:21" s="1" customFormat="1" ht="12.75">
      <c r="A73" s="60" t="s">
        <v>95</v>
      </c>
      <c r="B73" s="61" t="s">
        <v>10</v>
      </c>
      <c r="C73" s="61" t="s">
        <v>96</v>
      </c>
      <c r="D73" s="61" t="s">
        <v>97</v>
      </c>
      <c r="E73" s="61" t="s">
        <v>353</v>
      </c>
      <c r="F73" s="61" t="s">
        <v>152</v>
      </c>
      <c r="G73" s="61" t="s">
        <v>98</v>
      </c>
      <c r="H73" s="61" t="s">
        <v>149</v>
      </c>
      <c r="I73" s="61" t="s">
        <v>99</v>
      </c>
      <c r="J73" s="61" t="s">
        <v>100</v>
      </c>
      <c r="K73" s="61" t="s">
        <v>101</v>
      </c>
      <c r="L73" s="61" t="s">
        <v>102</v>
      </c>
      <c r="M73" s="61" t="s">
        <v>103</v>
      </c>
      <c r="N73" s="87" t="s">
        <v>104</v>
      </c>
      <c r="O73" s="30">
        <f>RTD*ASIN(SIN(Dec*DTR)*SIN(lat*DTR)+COS(Dec*DTR)*COS(X!E73*DTR)*COS(lat*DTR))</f>
        <v>23.157998301936985</v>
      </c>
      <c r="P73" s="26">
        <f>RTD*ASIN(SIN(Dec*DTR)*SIN(lat*DTR)+COS(Dec*DTR)*COS(X!F73*DTR)*COS(lat*DTR))</f>
        <v>11.014503629906224</v>
      </c>
      <c r="Q73" s="26">
        <f>RTD*ASIN(SIN(Dec*DTR)*SIN(lat*DTR)+COS(Dec*DTR)*COS(X!G73*DTR)*COS(lat*DTR))</f>
        <v>-5.000296318367678</v>
      </c>
      <c r="R73" s="26">
        <f>RTD*ASIN(SIN(Dec*DTR)*SIN(lat*DTR)+COS(Dec*DTR)*COS(X!H73*DTR)*COS(lat*DTR))</f>
        <v>-8.409745885167142</v>
      </c>
      <c r="S73" s="26">
        <f>RTD*ASIN(SIN(Dec*DTR)*SIN(lat*DTR)+COS(Dec*DTR)*COS(X!I73*DTR)*COS(lat*DTR))</f>
        <v>-11.818751706817766</v>
      </c>
      <c r="T73" s="26">
        <f>RTD*ASIN(SIN(Dec*DTR)*SIN(lat*DTR)+COS(Dec*DTR)*COS(X!J73*DTR)*COS(lat*DTR))</f>
        <v>-27.61530650504437</v>
      </c>
      <c r="U73" s="31">
        <f>RTD*ASIN(SIN(Dec*DTR)*SIN(lat*DTR)+COS(Dec*DTR)*COS(X!K73*DTR)*COS(lat*DTR))</f>
        <v>-39.71529193652052</v>
      </c>
    </row>
    <row r="74" spans="1:21" ht="12.75">
      <c r="A74" s="35" t="s">
        <v>105</v>
      </c>
      <c r="B74" s="55" t="s">
        <v>12</v>
      </c>
      <c r="C74" s="55" t="s">
        <v>106</v>
      </c>
      <c r="D74" s="55" t="s">
        <v>107</v>
      </c>
      <c r="E74" s="55" t="s">
        <v>401</v>
      </c>
      <c r="F74" s="55" t="s">
        <v>162</v>
      </c>
      <c r="G74" s="55" t="s">
        <v>162</v>
      </c>
      <c r="H74" s="55" t="s">
        <v>402</v>
      </c>
      <c r="I74" s="55" t="s">
        <v>162</v>
      </c>
      <c r="J74" s="55" t="s">
        <v>162</v>
      </c>
      <c r="K74" s="55" t="s">
        <v>403</v>
      </c>
      <c r="L74" s="55" t="s">
        <v>404</v>
      </c>
      <c r="M74" s="55" t="s">
        <v>405</v>
      </c>
      <c r="N74" s="82" t="s">
        <v>406</v>
      </c>
      <c r="O74" s="30">
        <f>RTD*ASIN(SIN(Dec*DTR)*SIN(lat*DTR)+COS(Dec*DTR)*COS(X!E74*DTR)*COS(lat*DTR))</f>
        <v>54.26507463725741</v>
      </c>
      <c r="P74" s="26" t="s">
        <v>649</v>
      </c>
      <c r="Q74" s="26" t="s">
        <v>649</v>
      </c>
      <c r="R74" s="26">
        <f>RTD*ASIN(SIN(Dec*DTR)*SIN(lat*DTR)+COS(Dec*DTR)*COS(X!H74*DTR)*COS(lat*DTR))</f>
        <v>40.61278381072455</v>
      </c>
      <c r="S74" s="26" t="s">
        <v>649</v>
      </c>
      <c r="T74" s="26" t="s">
        <v>649</v>
      </c>
      <c r="U74" s="31">
        <f>RTD*ASIN(SIN(Dec*DTR)*SIN(lat*DTR)+COS(Dec*DTR)*COS(X!K74*DTR)*COS(lat*DTR))</f>
        <v>19.016332764469187</v>
      </c>
    </row>
    <row r="75" spans="1:21" ht="12.75">
      <c r="A75" s="35" t="s">
        <v>407</v>
      </c>
      <c r="B75" s="55" t="s">
        <v>12</v>
      </c>
      <c r="C75" s="55" t="s">
        <v>408</v>
      </c>
      <c r="D75" s="55" t="s">
        <v>409</v>
      </c>
      <c r="E75" s="55" t="s">
        <v>410</v>
      </c>
      <c r="F75" s="55" t="s">
        <v>162</v>
      </c>
      <c r="G75" s="55" t="s">
        <v>162</v>
      </c>
      <c r="H75" s="55" t="s">
        <v>693</v>
      </c>
      <c r="I75" s="55" t="s">
        <v>162</v>
      </c>
      <c r="J75" s="55" t="s">
        <v>162</v>
      </c>
      <c r="K75" s="55" t="s">
        <v>411</v>
      </c>
      <c r="L75" s="55" t="s">
        <v>412</v>
      </c>
      <c r="M75" s="55" t="s">
        <v>413</v>
      </c>
      <c r="N75" s="82" t="s">
        <v>414</v>
      </c>
      <c r="O75" s="30">
        <f>RTD*ASIN(SIN(Dec*DTR)*SIN(lat*DTR)+COS(Dec*DTR)*COS(X!E75*DTR)*COS(lat*DTR))</f>
        <v>-16.048387767601305</v>
      </c>
      <c r="P75" s="26" t="s">
        <v>649</v>
      </c>
      <c r="Q75" s="26" t="s">
        <v>649</v>
      </c>
      <c r="R75" s="26">
        <f>RTD*ASIN(SIN(Dec*DTR)*SIN(lat*DTR)+COS(Dec*DTR)*COS(X!H75*DTR)*COS(lat*DTR))</f>
        <v>-38.59391890607093</v>
      </c>
      <c r="S75" s="26" t="s">
        <v>649</v>
      </c>
      <c r="T75" s="26" t="s">
        <v>649</v>
      </c>
      <c r="U75" s="31">
        <f>RTD*ASIN(SIN(Dec*DTR)*SIN(lat*DTR)+COS(Dec*DTR)*COS(X!K75*DTR)*COS(lat*DTR))</f>
        <v>-55.4704202038353</v>
      </c>
    </row>
    <row r="76" spans="1:21" ht="12.75">
      <c r="A76" s="35" t="s">
        <v>415</v>
      </c>
      <c r="B76" s="55" t="s">
        <v>11</v>
      </c>
      <c r="C76" s="55" t="s">
        <v>416</v>
      </c>
      <c r="D76" s="55" t="s">
        <v>417</v>
      </c>
      <c r="E76" s="55" t="s">
        <v>418</v>
      </c>
      <c r="F76" s="55" t="s">
        <v>419</v>
      </c>
      <c r="G76" s="55" t="s">
        <v>162</v>
      </c>
      <c r="H76" s="55" t="s">
        <v>420</v>
      </c>
      <c r="I76" s="55" t="s">
        <v>162</v>
      </c>
      <c r="J76" s="55" t="s">
        <v>223</v>
      </c>
      <c r="K76" s="55" t="s">
        <v>421</v>
      </c>
      <c r="L76" s="55" t="s">
        <v>422</v>
      </c>
      <c r="M76" s="55" t="s">
        <v>423</v>
      </c>
      <c r="N76" s="82" t="s">
        <v>424</v>
      </c>
      <c r="O76" s="30">
        <f>RTD*ASIN(SIN(Dec*DTR)*SIN(lat*DTR)+COS(Dec*DTR)*COS(X!E76*DTR)*COS(lat*DTR))</f>
        <v>15.966246949945711</v>
      </c>
      <c r="P76" s="26">
        <f>RTD*ASIN(SIN(Dec*DTR)*SIN(lat*DTR)+COS(Dec*DTR)*COS(X!F76*DTR)*COS(lat*DTR))</f>
        <v>-1.6421676578987952</v>
      </c>
      <c r="Q76" s="26" t="s">
        <v>649</v>
      </c>
      <c r="R76" s="26">
        <f>RTD*ASIN(SIN(Dec*DTR)*SIN(lat*DTR)+COS(Dec*DTR)*COS(X!H76*DTR)*COS(lat*DTR))</f>
        <v>-6.006668210561367</v>
      </c>
      <c r="S76" s="26" t="s">
        <v>649</v>
      </c>
      <c r="T76" s="26">
        <f>RTD*ASIN(SIN(Dec*DTR)*SIN(lat*DTR)+COS(Dec*DTR)*COS(X!J76*DTR)*COS(lat*DTR))</f>
        <v>-9.989216221996358</v>
      </c>
      <c r="U76" s="31">
        <f>RTD*ASIN(SIN(Dec*DTR)*SIN(lat*DTR)+COS(Dec*DTR)*COS(X!K76*DTR)*COS(lat*DTR))</f>
        <v>-22.621043861189783</v>
      </c>
    </row>
    <row r="77" spans="1:21" ht="12.75">
      <c r="A77" s="35" t="s">
        <v>425</v>
      </c>
      <c r="B77" s="55" t="s">
        <v>11</v>
      </c>
      <c r="C77" s="55" t="s">
        <v>426</v>
      </c>
      <c r="D77" s="55" t="s">
        <v>160</v>
      </c>
      <c r="E77" s="55" t="s">
        <v>427</v>
      </c>
      <c r="F77" s="55" t="s">
        <v>611</v>
      </c>
      <c r="G77" s="55" t="s">
        <v>162</v>
      </c>
      <c r="H77" s="55" t="s">
        <v>428</v>
      </c>
      <c r="I77" s="55" t="s">
        <v>162</v>
      </c>
      <c r="J77" s="55" t="s">
        <v>429</v>
      </c>
      <c r="K77" s="55" t="s">
        <v>430</v>
      </c>
      <c r="L77" s="55" t="s">
        <v>431</v>
      </c>
      <c r="M77" s="55" t="s">
        <v>432</v>
      </c>
      <c r="N77" s="82" t="s">
        <v>433</v>
      </c>
      <c r="O77" s="30">
        <f>RTD*ASIN(SIN(Dec*DTR)*SIN(lat*DTR)+COS(Dec*DTR)*COS(X!E77*DTR)*COS(lat*DTR))</f>
        <v>-19.58408673270639</v>
      </c>
      <c r="P77" s="26">
        <f>RTD*ASIN(SIN(Dec*DTR)*SIN(lat*DTR)+COS(Dec*DTR)*COS(X!F77*DTR)*COS(lat*DTR))</f>
        <v>-2.9954761932425336</v>
      </c>
      <c r="Q77" s="26" t="s">
        <v>649</v>
      </c>
      <c r="R77" s="26">
        <f>RTD*ASIN(SIN(Dec*DTR)*SIN(lat*DTR)+COS(Dec*DTR)*COS(X!H77*DTR)*COS(lat*DTR))</f>
        <v>6.394488867590656</v>
      </c>
      <c r="S77" s="26" t="s">
        <v>649</v>
      </c>
      <c r="T77" s="26">
        <f>RTD*ASIN(SIN(Dec*DTR)*SIN(lat*DTR)+COS(Dec*DTR)*COS(X!J77*DTR)*COS(lat*DTR))</f>
        <v>14.62448821527809</v>
      </c>
      <c r="U77" s="31">
        <f>RTD*ASIN(SIN(Dec*DTR)*SIN(lat*DTR)+COS(Dec*DTR)*COS(X!K77*DTR)*COS(lat*DTR))</f>
        <v>24.201439617701794</v>
      </c>
    </row>
    <row r="78" spans="1:21" s="1" customFormat="1" ht="12.75">
      <c r="A78" s="60" t="s">
        <v>434</v>
      </c>
      <c r="B78" s="61" t="s">
        <v>10</v>
      </c>
      <c r="C78" s="61" t="s">
        <v>435</v>
      </c>
      <c r="D78" s="61" t="s">
        <v>436</v>
      </c>
      <c r="E78" s="61" t="s">
        <v>437</v>
      </c>
      <c r="F78" s="61" t="s">
        <v>438</v>
      </c>
      <c r="G78" s="61" t="s">
        <v>577</v>
      </c>
      <c r="H78" s="61" t="s">
        <v>439</v>
      </c>
      <c r="I78" s="61" t="s">
        <v>440</v>
      </c>
      <c r="J78" s="61" t="s">
        <v>441</v>
      </c>
      <c r="K78" s="61" t="s">
        <v>442</v>
      </c>
      <c r="L78" s="61" t="s">
        <v>443</v>
      </c>
      <c r="M78" s="61" t="s">
        <v>444</v>
      </c>
      <c r="N78" s="87" t="s">
        <v>445</v>
      </c>
      <c r="O78" s="30">
        <f>RTD*ASIN(SIN(Dec*DTR)*SIN(lat*DTR)+COS(Dec*DTR)*COS(X!E78*DTR)*COS(lat*DTR))</f>
        <v>8.690827246569652</v>
      </c>
      <c r="P78" s="26">
        <f>RTD*ASIN(SIN(Dec*DTR)*SIN(lat*DTR)+COS(Dec*DTR)*COS(X!F78*DTR)*COS(lat*DTR))</f>
        <v>20.657661023304154</v>
      </c>
      <c r="Q78" s="26">
        <f>RTD*ASIN(SIN(Dec*DTR)*SIN(lat*DTR)+COS(Dec*DTR)*COS(X!G78*DTR)*COS(lat*DTR))</f>
        <v>33.62891146242193</v>
      </c>
      <c r="R78" s="26">
        <f>RTD*ASIN(SIN(Dec*DTR)*SIN(lat*DTR)+COS(Dec*DTR)*COS(X!H78*DTR)*COS(lat*DTR))</f>
        <v>40.25511785597515</v>
      </c>
      <c r="S78" s="26">
        <f>RTD*ASIN(SIN(Dec*DTR)*SIN(lat*DTR)+COS(Dec*DTR)*COS(X!I78*DTR)*COS(lat*DTR))</f>
        <v>47.006545324032345</v>
      </c>
      <c r="T78" s="26">
        <f>RTD*ASIN(SIN(Dec*DTR)*SIN(lat*DTR)+COS(Dec*DTR)*COS(X!J78*DTR)*COS(lat*DTR))</f>
        <v>59.28640141477257</v>
      </c>
      <c r="U78" s="31">
        <f>RTD*ASIN(SIN(Dec*DTR)*SIN(lat*DTR)+COS(Dec*DTR)*COS(X!K78*DTR)*COS(lat*DTR))</f>
        <v>68.55221317102561</v>
      </c>
    </row>
    <row r="79" spans="1:21" s="1" customFormat="1" ht="12.75">
      <c r="A79" s="60" t="s">
        <v>446</v>
      </c>
      <c r="B79" s="61" t="s">
        <v>13</v>
      </c>
      <c r="C79" s="61" t="s">
        <v>447</v>
      </c>
      <c r="D79" s="61" t="s">
        <v>448</v>
      </c>
      <c r="E79" s="61" t="s">
        <v>352</v>
      </c>
      <c r="F79" s="61" t="s">
        <v>449</v>
      </c>
      <c r="G79" s="61" t="s">
        <v>365</v>
      </c>
      <c r="H79" s="61" t="s">
        <v>450</v>
      </c>
      <c r="I79" s="61" t="s">
        <v>451</v>
      </c>
      <c r="J79" s="61" t="s">
        <v>452</v>
      </c>
      <c r="K79" s="61" t="s">
        <v>620</v>
      </c>
      <c r="L79" s="61" t="s">
        <v>453</v>
      </c>
      <c r="M79" s="61" t="s">
        <v>454</v>
      </c>
      <c r="N79" s="87" t="s">
        <v>455</v>
      </c>
      <c r="O79" s="30">
        <f>RTD*ASIN(SIN(Dec*DTR)*SIN(lat*DTR)+COS(Dec*DTR)*COS(X!E79*DTR)*COS(lat*DTR))</f>
        <v>15.982113964198136</v>
      </c>
      <c r="P79" s="26">
        <f>RTD*ASIN(SIN(Dec*DTR)*SIN(lat*DTR)+COS(Dec*DTR)*COS(X!F79*DTR)*COS(lat*DTR))</f>
        <v>8.229390088858112</v>
      </c>
      <c r="Q79" s="26">
        <f>RTD*ASIN(SIN(Dec*DTR)*SIN(lat*DTR)+COS(Dec*DTR)*COS(X!G79*DTR)*COS(lat*DTR))</f>
        <v>-0.9764026506911311</v>
      </c>
      <c r="R79" s="26">
        <f>RTD*ASIN(SIN(Dec*DTR)*SIN(lat*DTR)+COS(Dec*DTR)*COS(X!H79*DTR)*COS(lat*DTR))</f>
        <v>-9.690973639227941</v>
      </c>
      <c r="S79" s="26">
        <f>RTD*ASIN(SIN(Dec*DTR)*SIN(lat*DTR)+COS(Dec*DTR)*COS(X!I79*DTR)*COS(lat*DTR))</f>
        <v>-18.886778060138962</v>
      </c>
      <c r="T79" s="26">
        <f>RTD*ASIN(SIN(Dec*DTR)*SIN(lat*DTR)+COS(Dec*DTR)*COS(X!J79*DTR)*COS(lat*DTR))</f>
        <v>-29.709599751446557</v>
      </c>
      <c r="U79" s="31">
        <f>RTD*ASIN(SIN(Dec*DTR)*SIN(lat*DTR)+COS(Dec*DTR)*COS(X!K79*DTR)*COS(lat*DTR))</f>
        <v>-40.87552228268317</v>
      </c>
    </row>
    <row r="80" spans="1:21" s="1" customFormat="1" ht="12.75">
      <c r="A80" s="60" t="s">
        <v>456</v>
      </c>
      <c r="B80" s="61" t="s">
        <v>10</v>
      </c>
      <c r="C80" s="61" t="s">
        <v>457</v>
      </c>
      <c r="D80" s="61" t="s">
        <v>458</v>
      </c>
      <c r="E80" s="61" t="s">
        <v>459</v>
      </c>
      <c r="F80" s="61" t="s">
        <v>460</v>
      </c>
      <c r="G80" s="61" t="s">
        <v>461</v>
      </c>
      <c r="H80" s="61" t="s">
        <v>150</v>
      </c>
      <c r="I80" s="61" t="s">
        <v>462</v>
      </c>
      <c r="J80" s="61" t="s">
        <v>463</v>
      </c>
      <c r="K80" s="61" t="s">
        <v>464</v>
      </c>
      <c r="L80" s="61" t="s">
        <v>465</v>
      </c>
      <c r="M80" s="61" t="s">
        <v>466</v>
      </c>
      <c r="N80" s="87" t="s">
        <v>467</v>
      </c>
      <c r="O80" s="30">
        <f>RTD*ASIN(SIN(Dec*DTR)*SIN(lat*DTR)+COS(Dec*DTR)*COS(X!E80*DTR)*COS(lat*DTR))</f>
        <v>66.8296738129489</v>
      </c>
      <c r="P80" s="26">
        <f>RTD*ASIN(SIN(Dec*DTR)*SIN(lat*DTR)+COS(Dec*DTR)*COS(X!F80*DTR)*COS(lat*DTR))</f>
        <v>71.9197047469911</v>
      </c>
      <c r="Q80" s="26">
        <f>RTD*ASIN(SIN(Dec*DTR)*SIN(lat*DTR)+COS(Dec*DTR)*COS(X!G80*DTR)*COS(lat*DTR))</f>
        <v>64.75358117978404</v>
      </c>
      <c r="R80" s="26">
        <f>RTD*ASIN(SIN(Dec*DTR)*SIN(lat*DTR)+COS(Dec*DTR)*COS(X!H80*DTR)*COS(lat*DTR))</f>
        <v>60.187626707684025</v>
      </c>
      <c r="S80" s="26">
        <f>RTD*ASIN(SIN(Dec*DTR)*SIN(lat*DTR)+COS(Dec*DTR)*COS(X!I80*DTR)*COS(lat*DTR))</f>
        <v>55.36085170256281</v>
      </c>
      <c r="T80" s="26">
        <f>RTD*ASIN(SIN(Dec*DTR)*SIN(lat*DTR)+COS(Dec*DTR)*COS(X!J80*DTR)*COS(lat*DTR))</f>
        <v>40.754205567846</v>
      </c>
      <c r="U80" s="31">
        <f>RTD*ASIN(SIN(Dec*DTR)*SIN(lat*DTR)+COS(Dec*DTR)*COS(X!K80*DTR)*COS(lat*DTR))</f>
        <v>26.76583387793547</v>
      </c>
    </row>
    <row r="81" spans="1:21" ht="12.75">
      <c r="A81" s="35" t="s">
        <v>468</v>
      </c>
      <c r="B81" s="55" t="s">
        <v>11</v>
      </c>
      <c r="C81" s="55" t="s">
        <v>469</v>
      </c>
      <c r="D81" s="55" t="s">
        <v>470</v>
      </c>
      <c r="E81" s="55" t="s">
        <v>471</v>
      </c>
      <c r="F81" s="55" t="s">
        <v>723</v>
      </c>
      <c r="G81" s="55" t="s">
        <v>162</v>
      </c>
      <c r="H81" s="55" t="s">
        <v>472</v>
      </c>
      <c r="I81" s="55" t="s">
        <v>162</v>
      </c>
      <c r="J81" s="55" t="s">
        <v>473</v>
      </c>
      <c r="K81" s="55" t="s">
        <v>474</v>
      </c>
      <c r="L81" s="55" t="s">
        <v>475</v>
      </c>
      <c r="M81" s="55" t="s">
        <v>476</v>
      </c>
      <c r="N81" s="82" t="s">
        <v>477</v>
      </c>
      <c r="O81" s="30">
        <f>RTD*ASIN(SIN(Dec*DTR)*SIN(lat*DTR)+COS(Dec*DTR)*COS(X!E81*DTR)*COS(lat*DTR))</f>
        <v>-7.919433890010675</v>
      </c>
      <c r="P81" s="26">
        <f>RTD*ASIN(SIN(Dec*DTR)*SIN(lat*DTR)+COS(Dec*DTR)*COS(X!F81*DTR)*COS(lat*DTR))</f>
        <v>2.9151312780495067</v>
      </c>
      <c r="Q81" s="26" t="s">
        <v>649</v>
      </c>
      <c r="R81" s="26">
        <f>RTD*ASIN(SIN(Dec*DTR)*SIN(lat*DTR)+COS(Dec*DTR)*COS(X!H81*DTR)*COS(lat*DTR))</f>
        <v>14.38657372218057</v>
      </c>
      <c r="S81" s="26" t="s">
        <v>649</v>
      </c>
      <c r="T81" s="26">
        <f>RTD*ASIN(SIN(Dec*DTR)*SIN(lat*DTR)+COS(Dec*DTR)*COS(X!J81*DTR)*COS(lat*DTR))</f>
        <v>22.69427401831827</v>
      </c>
      <c r="U81" s="31">
        <f>RTD*ASIN(SIN(Dec*DTR)*SIN(lat*DTR)+COS(Dec*DTR)*COS(X!K81*DTR)*COS(lat*DTR))</f>
        <v>26.159876332875083</v>
      </c>
    </row>
    <row r="82" spans="1:21" ht="12.75">
      <c r="A82" s="35" t="s">
        <v>478</v>
      </c>
      <c r="B82" s="55" t="s">
        <v>12</v>
      </c>
      <c r="C82" s="55" t="s">
        <v>479</v>
      </c>
      <c r="D82" s="55" t="s">
        <v>480</v>
      </c>
      <c r="E82" s="55" t="s">
        <v>481</v>
      </c>
      <c r="F82" s="55" t="s">
        <v>162</v>
      </c>
      <c r="G82" s="55" t="s">
        <v>162</v>
      </c>
      <c r="H82" s="55" t="s">
        <v>482</v>
      </c>
      <c r="I82" s="55" t="s">
        <v>162</v>
      </c>
      <c r="J82" s="55" t="s">
        <v>162</v>
      </c>
      <c r="K82" s="55" t="s">
        <v>483</v>
      </c>
      <c r="L82" s="55" t="s">
        <v>484</v>
      </c>
      <c r="M82" s="55" t="s">
        <v>485</v>
      </c>
      <c r="N82" s="82" t="s">
        <v>486</v>
      </c>
      <c r="O82" s="30">
        <f>RTD*ASIN(SIN(Dec*DTR)*SIN(lat*DTR)+COS(Dec*DTR)*COS(X!E82*DTR)*COS(lat*DTR))</f>
        <v>68.88907225636332</v>
      </c>
      <c r="P82" s="26" t="s">
        <v>649</v>
      </c>
      <c r="Q82" s="26" t="s">
        <v>649</v>
      </c>
      <c r="R82" s="26">
        <f>RTD*ASIN(SIN(Dec*DTR)*SIN(lat*DTR)+COS(Dec*DTR)*COS(X!H82*DTR)*COS(lat*DTR))</f>
        <v>63.305047725114065</v>
      </c>
      <c r="S82" s="26" t="s">
        <v>649</v>
      </c>
      <c r="T82" s="26" t="s">
        <v>649</v>
      </c>
      <c r="U82" s="31">
        <f>RTD*ASIN(SIN(Dec*DTR)*SIN(lat*DTR)+COS(Dec*DTR)*COS(X!K82*DTR)*COS(lat*DTR))</f>
        <v>37.67986012774116</v>
      </c>
    </row>
    <row r="83" spans="1:21" ht="12.75">
      <c r="A83" s="35" t="s">
        <v>487</v>
      </c>
      <c r="B83" s="55" t="s">
        <v>12</v>
      </c>
      <c r="C83" s="55" t="s">
        <v>488</v>
      </c>
      <c r="D83" s="55" t="s">
        <v>489</v>
      </c>
      <c r="E83" s="55" t="s">
        <v>490</v>
      </c>
      <c r="F83" s="55" t="s">
        <v>162</v>
      </c>
      <c r="G83" s="55" t="s">
        <v>162</v>
      </c>
      <c r="H83" s="55" t="s">
        <v>451</v>
      </c>
      <c r="I83" s="55" t="s">
        <v>162</v>
      </c>
      <c r="J83" s="55" t="s">
        <v>162</v>
      </c>
      <c r="K83" s="55" t="s">
        <v>491</v>
      </c>
      <c r="L83" s="55" t="s">
        <v>492</v>
      </c>
      <c r="M83" s="55" t="s">
        <v>493</v>
      </c>
      <c r="N83" s="82" t="s">
        <v>494</v>
      </c>
      <c r="O83" s="30">
        <f>RTD*ASIN(SIN(Dec*DTR)*SIN(lat*DTR)+COS(Dec*DTR)*COS(X!E83*DTR)*COS(lat*DTR))</f>
        <v>1.0638738249266788</v>
      </c>
      <c r="P83" s="26" t="s">
        <v>649</v>
      </c>
      <c r="Q83" s="26" t="s">
        <v>649</v>
      </c>
      <c r="R83" s="26">
        <f>RTD*ASIN(SIN(Dec*DTR)*SIN(lat*DTR)+COS(Dec*DTR)*COS(X!H83*DTR)*COS(lat*DTR))</f>
        <v>-19.373431465684778</v>
      </c>
      <c r="S83" s="26" t="s">
        <v>649</v>
      </c>
      <c r="T83" s="26" t="s">
        <v>649</v>
      </c>
      <c r="U83" s="31">
        <f>RTD*ASIN(SIN(Dec*DTR)*SIN(lat*DTR)+COS(Dec*DTR)*COS(X!K83*DTR)*COS(lat*DTR))</f>
        <v>-40.86961196889318</v>
      </c>
    </row>
    <row r="84" spans="1:21" ht="12.75">
      <c r="A84" s="35" t="s">
        <v>495</v>
      </c>
      <c r="B84" s="55" t="s">
        <v>12</v>
      </c>
      <c r="C84" s="55" t="s">
        <v>496</v>
      </c>
      <c r="D84" s="55" t="s">
        <v>497</v>
      </c>
      <c r="E84" s="55" t="s">
        <v>498</v>
      </c>
      <c r="F84" s="55" t="s">
        <v>162</v>
      </c>
      <c r="G84" s="55" t="s">
        <v>162</v>
      </c>
      <c r="H84" s="55" t="s">
        <v>249</v>
      </c>
      <c r="I84" s="55" t="s">
        <v>162</v>
      </c>
      <c r="J84" s="55" t="s">
        <v>162</v>
      </c>
      <c r="K84" s="55" t="s">
        <v>361</v>
      </c>
      <c r="L84" s="55" t="s">
        <v>499</v>
      </c>
      <c r="M84" s="55" t="s">
        <v>500</v>
      </c>
      <c r="N84" s="82" t="s">
        <v>501</v>
      </c>
      <c r="O84" s="30">
        <f>RTD*ASIN(SIN(Dec*DTR)*SIN(lat*DTR)+COS(Dec*DTR)*COS(X!E84*DTR)*COS(lat*DTR))</f>
        <v>-66.52153156404856</v>
      </c>
      <c r="P84" s="26" t="s">
        <v>649</v>
      </c>
      <c r="Q84" s="26" t="s">
        <v>649</v>
      </c>
      <c r="R84" s="26">
        <f>RTD*ASIN(SIN(Dec*DTR)*SIN(lat*DTR)+COS(Dec*DTR)*COS(X!H84*DTR)*COS(lat*DTR))</f>
        <v>-55.8109333630429</v>
      </c>
      <c r="S84" s="26" t="s">
        <v>649</v>
      </c>
      <c r="T84" s="26" t="s">
        <v>649</v>
      </c>
      <c r="U84" s="31">
        <f>RTD*ASIN(SIN(Dec*DTR)*SIN(lat*DTR)+COS(Dec*DTR)*COS(X!K84*DTR)*COS(lat*DTR))</f>
        <v>-43.02094095983947</v>
      </c>
    </row>
    <row r="85" spans="1:21" ht="12.75">
      <c r="A85" s="35" t="s">
        <v>502</v>
      </c>
      <c r="B85" s="55" t="s">
        <v>12</v>
      </c>
      <c r="C85" s="55" t="s">
        <v>503</v>
      </c>
      <c r="D85" s="55" t="s">
        <v>504</v>
      </c>
      <c r="E85" s="55" t="s">
        <v>505</v>
      </c>
      <c r="F85" s="55" t="s">
        <v>162</v>
      </c>
      <c r="G85" s="55" t="s">
        <v>162</v>
      </c>
      <c r="H85" s="55" t="s">
        <v>506</v>
      </c>
      <c r="I85" s="55" t="s">
        <v>162</v>
      </c>
      <c r="J85" s="55" t="s">
        <v>162</v>
      </c>
      <c r="K85" s="55" t="s">
        <v>507</v>
      </c>
      <c r="L85" s="55" t="s">
        <v>508</v>
      </c>
      <c r="M85" s="55" t="s">
        <v>509</v>
      </c>
      <c r="N85" s="82" t="s">
        <v>510</v>
      </c>
      <c r="O85" s="30">
        <f>RTD*ASIN(SIN(Dec*DTR)*SIN(lat*DTR)+COS(Dec*DTR)*COS(X!E85*DTR)*COS(lat*DTR))</f>
        <v>-19.83594931754689</v>
      </c>
      <c r="P85" s="26" t="s">
        <v>649</v>
      </c>
      <c r="Q85" s="26" t="s">
        <v>649</v>
      </c>
      <c r="R85" s="26">
        <f>RTD*ASIN(SIN(Dec*DTR)*SIN(lat*DTR)+COS(Dec*DTR)*COS(X!H85*DTR)*COS(lat*DTR))</f>
        <v>-29.971513496967663</v>
      </c>
      <c r="S85" s="26" t="s">
        <v>649</v>
      </c>
      <c r="T85" s="26" t="s">
        <v>649</v>
      </c>
      <c r="U85" s="31">
        <f>RTD*ASIN(SIN(Dec*DTR)*SIN(lat*DTR)+COS(Dec*DTR)*COS(X!K85*DTR)*COS(lat*DTR))</f>
        <v>-29.042584658475835</v>
      </c>
    </row>
    <row r="86" spans="1:21" s="1" customFormat="1" ht="12.75">
      <c r="A86" s="60" t="s">
        <v>511</v>
      </c>
      <c r="B86" s="61" t="s">
        <v>10</v>
      </c>
      <c r="C86" s="61" t="s">
        <v>512</v>
      </c>
      <c r="D86" s="61" t="s">
        <v>513</v>
      </c>
      <c r="E86" s="61" t="s">
        <v>616</v>
      </c>
      <c r="F86" s="61" t="s">
        <v>514</v>
      </c>
      <c r="G86" s="61" t="s">
        <v>199</v>
      </c>
      <c r="H86" s="61" t="s">
        <v>200</v>
      </c>
      <c r="I86" s="61" t="s">
        <v>201</v>
      </c>
      <c r="J86" s="61" t="s">
        <v>202</v>
      </c>
      <c r="K86" s="61" t="s">
        <v>33</v>
      </c>
      <c r="L86" s="61" t="s">
        <v>203</v>
      </c>
      <c r="M86" s="61" t="s">
        <v>204</v>
      </c>
      <c r="N86" s="87" t="s">
        <v>205</v>
      </c>
      <c r="O86" s="30">
        <f>RTD*ASIN(SIN(Dec*DTR)*SIN(lat*DTR)+COS(Dec*DTR)*COS(X!E86*DTR)*COS(lat*DTR))</f>
        <v>-47.38068481275982</v>
      </c>
      <c r="P86" s="26">
        <f>RTD*ASIN(SIN(Dec*DTR)*SIN(lat*DTR)+COS(Dec*DTR)*COS(X!F86*DTR)*COS(lat*DTR))</f>
        <v>-34.71095262981069</v>
      </c>
      <c r="Q86" s="26">
        <f>RTD*ASIN(SIN(Dec*DTR)*SIN(lat*DTR)+COS(Dec*DTR)*COS(X!G86*DTR)*COS(lat*DTR))</f>
        <v>-19.39713980694095</v>
      </c>
      <c r="R86" s="26">
        <f>RTD*ASIN(SIN(Dec*DTR)*SIN(lat*DTR)+COS(Dec*DTR)*COS(X!H86*DTR)*COS(lat*DTR))</f>
        <v>-15.26993443889435</v>
      </c>
      <c r="S86" s="26">
        <f>RTD*ASIN(SIN(Dec*DTR)*SIN(lat*DTR)+COS(Dec*DTR)*COS(X!I86*DTR)*COS(lat*DTR))</f>
        <v>-11.184491961082886</v>
      </c>
      <c r="T86" s="26">
        <f>RTD*ASIN(SIN(Dec*DTR)*SIN(lat*DTR)+COS(Dec*DTR)*COS(X!J86*DTR)*COS(lat*DTR))</f>
        <v>3.252804225270168</v>
      </c>
      <c r="U86" s="31">
        <f>RTD*ASIN(SIN(Dec*DTR)*SIN(lat*DTR)+COS(Dec*DTR)*COS(X!K86*DTR)*COS(lat*DTR))</f>
        <v>14.306846529733864</v>
      </c>
    </row>
    <row r="87" spans="1:21" s="1" customFormat="1" ht="13.5" thickBot="1">
      <c r="A87" s="68" t="s">
        <v>206</v>
      </c>
      <c r="B87" s="69" t="s">
        <v>10</v>
      </c>
      <c r="C87" s="69" t="s">
        <v>207</v>
      </c>
      <c r="D87" s="69" t="s">
        <v>416</v>
      </c>
      <c r="E87" s="69" t="s">
        <v>208</v>
      </c>
      <c r="F87" s="69" t="s">
        <v>621</v>
      </c>
      <c r="G87" s="69" t="s">
        <v>275</v>
      </c>
      <c r="H87" s="69" t="s">
        <v>209</v>
      </c>
      <c r="I87" s="69" t="s">
        <v>293</v>
      </c>
      <c r="J87" s="69" t="s">
        <v>210</v>
      </c>
      <c r="K87" s="69" t="s">
        <v>351</v>
      </c>
      <c r="L87" s="69" t="s">
        <v>211</v>
      </c>
      <c r="M87" s="69" t="s">
        <v>212</v>
      </c>
      <c r="N87" s="88" t="s">
        <v>213</v>
      </c>
      <c r="O87" s="32">
        <f>RTD*ASIN(SIN(Dec*DTR)*SIN(lat*DTR)+COS(Dec*DTR)*COS(X!E87*DTR)*COS(lat*DTR))</f>
        <v>32.36246529119699</v>
      </c>
      <c r="P87" s="33">
        <f>RTD*ASIN(SIN(Dec*DTR)*SIN(lat*DTR)+COS(Dec*DTR)*COS(X!F87*DTR)*COS(lat*DTR))</f>
        <v>43.494253457113494</v>
      </c>
      <c r="Q87" s="33">
        <f>RTD*ASIN(SIN(Dec*DTR)*SIN(lat*DTR)+COS(Dec*DTR)*COS(X!G87*DTR)*COS(lat*DTR))</f>
        <v>56.09230436770056</v>
      </c>
      <c r="R87" s="33">
        <f>RTD*ASIN(SIN(Dec*DTR)*SIN(lat*DTR)+COS(Dec*DTR)*COS(X!H87*DTR)*COS(lat*DTR))</f>
        <v>58.38852404998055</v>
      </c>
      <c r="S87" s="33">
        <f>RTD*ASIN(SIN(Dec*DTR)*SIN(lat*DTR)+COS(Dec*DTR)*COS(X!I87*DTR)*COS(lat*DTR))</f>
        <v>60.34796852749197</v>
      </c>
      <c r="T87" s="33">
        <f>RTD*ASIN(SIN(Dec*DTR)*SIN(lat*DTR)+COS(Dec*DTR)*COS(X!J87*DTR)*COS(lat*DTR))</f>
        <v>63.253744415307715</v>
      </c>
      <c r="U87" s="34">
        <f>RTD*ASIN(SIN(Dec*DTR)*SIN(lat*DTR)+COS(Dec*DTR)*COS(X!K87*DTR)*COS(lat*DTR))</f>
        <v>58.4662800943598</v>
      </c>
    </row>
    <row r="89" ht="12.75">
      <c r="A89" s="1" t="s">
        <v>156</v>
      </c>
    </row>
    <row r="90" ht="12.75">
      <c r="A90" s="1" t="s">
        <v>331</v>
      </c>
    </row>
    <row r="91" ht="12.75">
      <c r="A91" s="1" t="s">
        <v>157</v>
      </c>
    </row>
    <row r="92" ht="12.75">
      <c r="A92" s="70" t="s">
        <v>0</v>
      </c>
    </row>
  </sheetData>
  <sheetProtection sheet="1" objects="1" scenarios="1"/>
  <mergeCells count="6">
    <mergeCell ref="B11:M11"/>
    <mergeCell ref="D22:L22"/>
    <mergeCell ref="E28:K28"/>
    <mergeCell ref="O28:U28"/>
    <mergeCell ref="O27:U27"/>
    <mergeCell ref="D15:M20"/>
  </mergeCells>
  <conditionalFormatting sqref="S86:T87 Q30 O30:O87 P30:P31 R30:R87 S30 U30:U87 T30:T31 T52:T56 P35:P40 S37:S39 Q37:Q39 S45:T48 T35:T40 S53:S55 Q53:Q55 T61:T66 P52:P56 S70:T73 P61:P66 T76:T81 P68 P86:Q87 Q78:Q80 P76:P81 S78:S80 P70:Q73 Q63:Q64 S63:S64 T68 P50 T50 P45:Q48">
    <cfRule type="cellIs" priority="1" dxfId="0" operator="greaterThan" stopIfTrue="1">
      <formula>0</formula>
    </cfRule>
    <cfRule type="cellIs" priority="2" dxfId="1" operator="lessThan" stopIfTrue="1">
      <formula>0</formula>
    </cfRule>
  </conditionalFormatting>
  <hyperlinks>
    <hyperlink ref="B11" r:id="rId1" display="http://sunearth.gsfc.nasa.gov/eclipse/LEvis/LEvis.html"/>
    <hyperlink ref="D22" r:id="rId2" display="http://sunearth.gsfc.nasa.gov/eclipse/LEvis/LEviskey.html"/>
  </hyperlinks>
  <printOptions/>
  <pageMargins left="0.75" right="0.75" top="0.7" bottom="0.62" header="0.5" footer="0.5"/>
  <pageSetup fitToHeight="1" fitToWidth="1" orientation="portrait" paperSize="9" scale="56"/>
  <drawing r:id="rId3"/>
</worksheet>
</file>

<file path=xl/worksheets/sheet2.xml><?xml version="1.0" encoding="utf-8"?>
<worksheet xmlns="http://schemas.openxmlformats.org/spreadsheetml/2006/main" xmlns:r="http://schemas.openxmlformats.org/officeDocument/2006/relationships">
  <dimension ref="A1:M71"/>
  <sheetViews>
    <sheetView workbookViewId="0" topLeftCell="A1">
      <selection activeCell="J3" sqref="J3"/>
    </sheetView>
  </sheetViews>
  <sheetFormatPr defaultColWidth="11.00390625" defaultRowHeight="12"/>
  <cols>
    <col min="1" max="1" width="11.625" style="50" customWidth="1"/>
    <col min="2" max="2" width="10.50390625" style="50" customWidth="1"/>
    <col min="3" max="4" width="11.625" style="50" customWidth="1"/>
    <col min="5" max="5" width="11.125" style="50" customWidth="1"/>
    <col min="6" max="6" width="10.875" style="50" customWidth="1"/>
    <col min="7" max="7" width="10.125" style="50" customWidth="1"/>
    <col min="8" max="8" width="10.50390625" style="50" customWidth="1"/>
    <col min="9" max="16384" width="10.875" style="50" customWidth="1"/>
  </cols>
  <sheetData>
    <row r="1" ht="12.75">
      <c r="A1" s="51" t="s">
        <v>648</v>
      </c>
    </row>
    <row r="3" ht="13.5" thickBot="1">
      <c r="A3" s="51" t="s">
        <v>122</v>
      </c>
    </row>
    <row r="4" spans="1:13" ht="12.75">
      <c r="A4" s="39" t="s">
        <v>603</v>
      </c>
      <c r="B4" s="39" t="s">
        <v>124</v>
      </c>
      <c r="C4" s="39" t="s">
        <v>125</v>
      </c>
      <c r="D4" s="39" t="s">
        <v>126</v>
      </c>
      <c r="E4" s="39" t="s">
        <v>127</v>
      </c>
      <c r="F4" s="39" t="s">
        <v>604</v>
      </c>
      <c r="G4" s="39" t="s">
        <v>605</v>
      </c>
      <c r="H4" s="39" t="s">
        <v>128</v>
      </c>
      <c r="I4" s="39" t="s">
        <v>129</v>
      </c>
      <c r="J4" s="39" t="s">
        <v>607</v>
      </c>
      <c r="K4" s="39" t="s">
        <v>606</v>
      </c>
      <c r="L4" s="39"/>
      <c r="M4" s="39"/>
    </row>
    <row r="5" spans="1:13" ht="12.75">
      <c r="A5" s="40">
        <v>33.733</v>
      </c>
      <c r="B5" s="40">
        <v>33.52</v>
      </c>
      <c r="C5" s="40">
        <v>43.6</v>
      </c>
      <c r="D5" s="40">
        <v>42.35</v>
      </c>
      <c r="E5" s="40">
        <v>41.48</v>
      </c>
      <c r="F5" s="40">
        <v>41.85</v>
      </c>
      <c r="G5" s="40">
        <v>39.733</v>
      </c>
      <c r="H5" s="40">
        <v>42.33</v>
      </c>
      <c r="I5" s="40">
        <v>41.77</v>
      </c>
      <c r="J5" s="40">
        <v>21.3</v>
      </c>
      <c r="K5" s="40">
        <v>29.75</v>
      </c>
      <c r="L5" s="40"/>
      <c r="M5" s="40"/>
    </row>
    <row r="6" spans="1:13" ht="13.5" thickBot="1">
      <c r="A6" s="41">
        <v>-84.383</v>
      </c>
      <c r="B6" s="41">
        <v>-86.8</v>
      </c>
      <c r="C6" s="41">
        <v>-116.2</v>
      </c>
      <c r="D6" s="41">
        <v>-71.05</v>
      </c>
      <c r="E6" s="41">
        <v>81.68</v>
      </c>
      <c r="F6" s="41">
        <v>-87.65</v>
      </c>
      <c r="G6" s="41">
        <v>-104.983</v>
      </c>
      <c r="H6" s="41">
        <v>-83.05</v>
      </c>
      <c r="I6" s="41">
        <v>-72.68</v>
      </c>
      <c r="J6" s="41">
        <v>-157.51</v>
      </c>
      <c r="K6" s="41">
        <v>95.35</v>
      </c>
      <c r="L6" s="41"/>
      <c r="M6" s="41"/>
    </row>
    <row r="8" ht="13.5" thickBot="1">
      <c r="A8" s="51" t="s">
        <v>123</v>
      </c>
    </row>
    <row r="9" spans="1:13" ht="12.75">
      <c r="A9" s="39" t="s">
        <v>130</v>
      </c>
      <c r="B9" s="39" t="s">
        <v>131</v>
      </c>
      <c r="C9" s="39" t="s">
        <v>608</v>
      </c>
      <c r="D9" s="39" t="s">
        <v>133</v>
      </c>
      <c r="E9" s="39" t="s">
        <v>627</v>
      </c>
      <c r="F9" s="39" t="s">
        <v>134</v>
      </c>
      <c r="G9" s="39" t="s">
        <v>627</v>
      </c>
      <c r="H9" s="39" t="s">
        <v>602</v>
      </c>
      <c r="I9" s="39" t="s">
        <v>135</v>
      </c>
      <c r="J9" s="39" t="s">
        <v>622</v>
      </c>
      <c r="K9" s="39" t="s">
        <v>623</v>
      </c>
      <c r="L9" s="39" t="s">
        <v>624</v>
      </c>
      <c r="M9" s="39"/>
    </row>
    <row r="10" spans="1:13" ht="12.75">
      <c r="A10" s="40">
        <v>39.08</v>
      </c>
      <c r="B10" s="40">
        <v>40.8</v>
      </c>
      <c r="C10" s="40">
        <v>34.05</v>
      </c>
      <c r="D10" s="40">
        <v>38.25</v>
      </c>
      <c r="E10" s="40">
        <v>25.767</v>
      </c>
      <c r="F10" s="40">
        <v>44.97</v>
      </c>
      <c r="G10" s="40">
        <v>25.767</v>
      </c>
      <c r="H10" s="40">
        <v>40.717</v>
      </c>
      <c r="I10" s="40">
        <v>35.47</v>
      </c>
      <c r="J10" s="40">
        <v>39.95</v>
      </c>
      <c r="K10" s="40">
        <v>33.433</v>
      </c>
      <c r="L10" s="40">
        <v>45.517</v>
      </c>
      <c r="M10" s="40"/>
    </row>
    <row r="11" spans="1:13" ht="13.5" thickBot="1">
      <c r="A11" s="41">
        <v>-94.57</v>
      </c>
      <c r="B11" s="41">
        <v>-96.67</v>
      </c>
      <c r="C11" s="41">
        <v>-118.233</v>
      </c>
      <c r="D11" s="41">
        <v>-85.75</v>
      </c>
      <c r="E11" s="41">
        <v>-80.183</v>
      </c>
      <c r="F11" s="41">
        <v>-93.25</v>
      </c>
      <c r="G11" s="41">
        <v>-80.183</v>
      </c>
      <c r="H11" s="41">
        <v>-74.017</v>
      </c>
      <c r="I11" s="41">
        <v>-97.5</v>
      </c>
      <c r="J11" s="41">
        <v>-75.15</v>
      </c>
      <c r="K11" s="41">
        <v>-112.067</v>
      </c>
      <c r="L11" s="41">
        <v>-122.667</v>
      </c>
      <c r="M11" s="41"/>
    </row>
    <row r="13" ht="13.5" thickBot="1">
      <c r="A13" s="51" t="s">
        <v>132</v>
      </c>
    </row>
    <row r="14" spans="1:13" ht="12.75">
      <c r="A14" s="39" t="s">
        <v>136</v>
      </c>
      <c r="B14" s="39" t="s">
        <v>137</v>
      </c>
      <c r="C14" s="39" t="s">
        <v>138</v>
      </c>
      <c r="D14" s="39" t="s">
        <v>625</v>
      </c>
      <c r="E14" s="39" t="s">
        <v>139</v>
      </c>
      <c r="F14" s="39" t="s">
        <v>626</v>
      </c>
      <c r="G14" s="39"/>
      <c r="H14" s="39"/>
      <c r="I14" s="39"/>
      <c r="J14" s="39"/>
      <c r="K14" s="39"/>
      <c r="L14" s="39"/>
      <c r="M14" s="39"/>
    </row>
    <row r="15" spans="1:13" ht="12.75">
      <c r="A15" s="40">
        <v>37.55</v>
      </c>
      <c r="B15" s="40">
        <v>40.75</v>
      </c>
      <c r="C15" s="40">
        <v>32.7</v>
      </c>
      <c r="D15" s="40">
        <v>37.767</v>
      </c>
      <c r="E15" s="40">
        <v>47.6</v>
      </c>
      <c r="F15" s="40">
        <v>38.883</v>
      </c>
      <c r="G15" s="40"/>
      <c r="H15" s="40"/>
      <c r="I15" s="40"/>
      <c r="J15" s="40"/>
      <c r="K15" s="40"/>
      <c r="L15" s="40"/>
      <c r="M15" s="40"/>
    </row>
    <row r="16" spans="1:13" ht="13.5" thickBot="1">
      <c r="A16" s="41">
        <v>-77.45</v>
      </c>
      <c r="B16" s="41">
        <v>-111.88</v>
      </c>
      <c r="C16" s="41">
        <v>-117.15</v>
      </c>
      <c r="D16" s="41">
        <v>-122.417</v>
      </c>
      <c r="E16" s="41">
        <v>-122.32</v>
      </c>
      <c r="F16" s="41">
        <v>-77.033</v>
      </c>
      <c r="G16" s="41"/>
      <c r="H16" s="41"/>
      <c r="I16" s="41"/>
      <c r="J16" s="41"/>
      <c r="K16" s="41"/>
      <c r="L16" s="41"/>
      <c r="M16" s="41"/>
    </row>
    <row r="18" ht="13.5" thickBot="1">
      <c r="A18" s="51" t="s">
        <v>634</v>
      </c>
    </row>
    <row r="19" spans="1:13" ht="12.75">
      <c r="A19" s="39" t="s">
        <v>635</v>
      </c>
      <c r="B19" s="39" t="s">
        <v>636</v>
      </c>
      <c r="C19" s="39" t="s">
        <v>637</v>
      </c>
      <c r="D19" s="39" t="s">
        <v>638</v>
      </c>
      <c r="E19" s="39"/>
      <c r="F19" s="39"/>
      <c r="G19" s="39"/>
      <c r="H19" s="39"/>
      <c r="I19" s="39"/>
      <c r="J19" s="39"/>
      <c r="K19" s="39"/>
      <c r="L19" s="39"/>
      <c r="M19" s="39"/>
    </row>
    <row r="20" spans="1:13" ht="12.75">
      <c r="A20" s="40">
        <v>45.42</v>
      </c>
      <c r="B20" s="40">
        <v>46.82</v>
      </c>
      <c r="C20" s="40">
        <v>43.65</v>
      </c>
      <c r="D20" s="40">
        <v>49.27</v>
      </c>
      <c r="E20" s="40"/>
      <c r="F20" s="40"/>
      <c r="G20" s="40"/>
      <c r="H20" s="40"/>
      <c r="I20" s="40"/>
      <c r="J20" s="40"/>
      <c r="K20" s="40"/>
      <c r="L20" s="40"/>
      <c r="M20" s="40"/>
    </row>
    <row r="21" spans="1:13" ht="13.5" thickBot="1">
      <c r="A21" s="41">
        <v>-75.7</v>
      </c>
      <c r="B21" s="41">
        <v>-71.23</v>
      </c>
      <c r="C21" s="41">
        <v>-79.38</v>
      </c>
      <c r="D21" s="41">
        <v>-123.12</v>
      </c>
      <c r="E21" s="41"/>
      <c r="F21" s="41"/>
      <c r="G21" s="41"/>
      <c r="H21" s="41"/>
      <c r="I21" s="41"/>
      <c r="J21" s="41"/>
      <c r="K21" s="41"/>
      <c r="L21" s="41"/>
      <c r="M21" s="41"/>
    </row>
    <row r="23" ht="13.5" thickBot="1">
      <c r="A23" s="51" t="s">
        <v>645</v>
      </c>
    </row>
    <row r="24" spans="1:13" ht="12.75">
      <c r="A24" s="39" t="s">
        <v>643</v>
      </c>
      <c r="B24" s="39" t="s">
        <v>644</v>
      </c>
      <c r="C24" s="39" t="s">
        <v>646</v>
      </c>
      <c r="D24" s="39"/>
      <c r="E24" s="39"/>
      <c r="F24" s="39"/>
      <c r="G24" s="39"/>
      <c r="H24" s="39"/>
      <c r="I24" s="39"/>
      <c r="J24" s="39"/>
      <c r="K24" s="39"/>
      <c r="L24" s="39"/>
      <c r="M24" s="39"/>
    </row>
    <row r="25" spans="1:13" ht="12.75">
      <c r="A25" s="40">
        <v>19.4</v>
      </c>
      <c r="B25" s="40">
        <v>9.93</v>
      </c>
      <c r="C25" s="40">
        <v>18.47</v>
      </c>
      <c r="D25" s="40"/>
      <c r="E25" s="40"/>
      <c r="F25" s="40"/>
      <c r="G25" s="40"/>
      <c r="H25" s="40"/>
      <c r="I25" s="40"/>
      <c r="J25" s="40"/>
      <c r="K25" s="40"/>
      <c r="L25" s="40"/>
      <c r="M25" s="40"/>
    </row>
    <row r="26" spans="1:13" ht="13.5" thickBot="1">
      <c r="A26" s="41">
        <v>-99.15</v>
      </c>
      <c r="B26" s="41">
        <v>-84.08</v>
      </c>
      <c r="C26" s="41">
        <v>-66.12</v>
      </c>
      <c r="D26" s="41"/>
      <c r="E26" s="41"/>
      <c r="F26" s="41"/>
      <c r="G26" s="41"/>
      <c r="H26" s="41"/>
      <c r="I26" s="41"/>
      <c r="J26" s="41"/>
      <c r="K26" s="41"/>
      <c r="L26" s="41"/>
      <c r="M26" s="41"/>
    </row>
    <row r="28" ht="13.5" thickBot="1">
      <c r="A28" s="51" t="s">
        <v>639</v>
      </c>
    </row>
    <row r="29" spans="1:13" ht="12.75">
      <c r="A29" s="39" t="s">
        <v>633</v>
      </c>
      <c r="B29" s="39" t="s">
        <v>640</v>
      </c>
      <c r="C29" s="39" t="s">
        <v>641</v>
      </c>
      <c r="D29" s="39" t="s">
        <v>642</v>
      </c>
      <c r="E29" s="39"/>
      <c r="F29" s="39"/>
      <c r="G29" s="39"/>
      <c r="H29" s="39"/>
      <c r="I29" s="39"/>
      <c r="J29" s="39"/>
      <c r="K29" s="39"/>
      <c r="L29" s="39"/>
      <c r="M29" s="39"/>
    </row>
    <row r="30" spans="1:13" ht="12.75">
      <c r="A30" s="40">
        <v>-34.6</v>
      </c>
      <c r="B30" s="40">
        <v>-16.5</v>
      </c>
      <c r="C30" s="40">
        <v>-0.22</v>
      </c>
      <c r="D30" s="40">
        <v>-33.45</v>
      </c>
      <c r="E30" s="40"/>
      <c r="F30" s="40"/>
      <c r="G30" s="40"/>
      <c r="H30" s="40"/>
      <c r="I30" s="40"/>
      <c r="J30" s="40"/>
      <c r="K30" s="40"/>
      <c r="L30" s="40"/>
      <c r="M30" s="40"/>
    </row>
    <row r="31" spans="1:13" ht="13.5" thickBot="1">
      <c r="A31" s="41">
        <v>-58.45</v>
      </c>
      <c r="B31" s="41">
        <v>-68.15</v>
      </c>
      <c r="C31" s="41">
        <v>-78.5</v>
      </c>
      <c r="D31" s="41">
        <v>-70.67</v>
      </c>
      <c r="E31" s="41"/>
      <c r="F31" s="41"/>
      <c r="G31" s="41"/>
      <c r="H31" s="41"/>
      <c r="I31" s="41"/>
      <c r="J31" s="41"/>
      <c r="K31" s="41"/>
      <c r="L31" s="41"/>
      <c r="M31" s="41"/>
    </row>
    <row r="33" ht="13.5" thickBot="1">
      <c r="A33" s="51" t="s">
        <v>520</v>
      </c>
    </row>
    <row r="34" spans="1:13" ht="12.75">
      <c r="A34" s="39" t="s">
        <v>521</v>
      </c>
      <c r="B34" s="39" t="s">
        <v>140</v>
      </c>
      <c r="C34" s="39"/>
      <c r="D34" s="39"/>
      <c r="E34" s="39"/>
      <c r="F34" s="39"/>
      <c r="G34" s="39"/>
      <c r="H34" s="39"/>
      <c r="I34" s="39"/>
      <c r="J34" s="39"/>
      <c r="K34" s="39"/>
      <c r="L34" s="39"/>
      <c r="M34" s="39"/>
    </row>
    <row r="35" spans="1:13" ht="12.75">
      <c r="A35" s="40">
        <v>64.15</v>
      </c>
      <c r="B35" s="40">
        <v>28.42</v>
      </c>
      <c r="C35" s="40"/>
      <c r="D35" s="40"/>
      <c r="E35" s="40"/>
      <c r="F35" s="40"/>
      <c r="G35" s="40"/>
      <c r="H35" s="40"/>
      <c r="I35" s="40"/>
      <c r="J35" s="40"/>
      <c r="K35" s="40"/>
      <c r="L35" s="40"/>
      <c r="M35" s="40"/>
    </row>
    <row r="36" spans="1:13" ht="13.5" thickBot="1">
      <c r="A36" s="41">
        <v>-21.82</v>
      </c>
      <c r="B36" s="41">
        <v>-16.27</v>
      </c>
      <c r="C36" s="41"/>
      <c r="D36" s="41"/>
      <c r="E36" s="41"/>
      <c r="F36" s="41"/>
      <c r="G36" s="41"/>
      <c r="H36" s="41"/>
      <c r="I36" s="41"/>
      <c r="J36" s="41"/>
      <c r="K36" s="41"/>
      <c r="L36" s="41"/>
      <c r="M36" s="41"/>
    </row>
    <row r="38" ht="13.5" thickBot="1">
      <c r="A38" s="51" t="s">
        <v>120</v>
      </c>
    </row>
    <row r="39" spans="1:13" ht="12.75">
      <c r="A39" s="39" t="s">
        <v>630</v>
      </c>
      <c r="B39" s="39" t="s">
        <v>515</v>
      </c>
      <c r="C39" s="39" t="s">
        <v>516</v>
      </c>
      <c r="D39" s="39" t="s">
        <v>517</v>
      </c>
      <c r="E39" s="39" t="s">
        <v>518</v>
      </c>
      <c r="F39" s="39" t="s">
        <v>628</v>
      </c>
      <c r="G39" s="39" t="s">
        <v>519</v>
      </c>
      <c r="H39" s="39" t="s">
        <v>168</v>
      </c>
      <c r="I39" s="39" t="s">
        <v>631</v>
      </c>
      <c r="J39" s="39" t="s">
        <v>628</v>
      </c>
      <c r="K39" s="39" t="s">
        <v>169</v>
      </c>
      <c r="L39" s="39"/>
      <c r="M39" s="39"/>
    </row>
    <row r="40" spans="1:13" ht="12.75">
      <c r="A40" s="40">
        <v>37.967</v>
      </c>
      <c r="B40" s="40">
        <v>52.5</v>
      </c>
      <c r="C40" s="40">
        <v>46.95</v>
      </c>
      <c r="D40" s="40">
        <v>55.67</v>
      </c>
      <c r="E40" s="40">
        <v>53.67</v>
      </c>
      <c r="F40" s="40">
        <v>51.5</v>
      </c>
      <c r="G40" s="40">
        <v>40.4</v>
      </c>
      <c r="H40" s="40">
        <v>41.9</v>
      </c>
      <c r="I40" s="40">
        <v>61.167</v>
      </c>
      <c r="J40" s="40">
        <v>51.5</v>
      </c>
      <c r="K40" s="40">
        <v>48.133</v>
      </c>
      <c r="L40" s="40"/>
      <c r="M40" s="40"/>
    </row>
    <row r="41" spans="1:13" ht="13.5" thickBot="1">
      <c r="A41" s="41">
        <v>23.717</v>
      </c>
      <c r="B41" s="41">
        <v>13.37</v>
      </c>
      <c r="C41" s="41">
        <v>7.43</v>
      </c>
      <c r="D41" s="41">
        <v>12.58</v>
      </c>
      <c r="E41" s="41">
        <v>-6.25</v>
      </c>
      <c r="F41" s="41">
        <v>-0.167</v>
      </c>
      <c r="G41" s="41">
        <v>-3.68</v>
      </c>
      <c r="H41" s="41">
        <v>12.483</v>
      </c>
      <c r="I41" s="41">
        <v>24.967</v>
      </c>
      <c r="J41" s="41">
        <v>-0.167</v>
      </c>
      <c r="K41" s="41">
        <v>11.567</v>
      </c>
      <c r="L41" s="41"/>
      <c r="M41" s="41"/>
    </row>
    <row r="43" spans="1:7" ht="13.5" thickBot="1">
      <c r="A43" s="51" t="s">
        <v>121</v>
      </c>
      <c r="G43" s="51" t="s">
        <v>523</v>
      </c>
    </row>
    <row r="44" spans="1:13" ht="12.75">
      <c r="A44" s="39" t="s">
        <v>629</v>
      </c>
      <c r="B44" s="39" t="s">
        <v>168</v>
      </c>
      <c r="C44" s="39" t="s">
        <v>522</v>
      </c>
      <c r="D44" s="39"/>
      <c r="E44" s="39"/>
      <c r="F44" s="39"/>
      <c r="G44" s="39" t="s">
        <v>524</v>
      </c>
      <c r="H44" s="39" t="s">
        <v>525</v>
      </c>
      <c r="I44" s="39"/>
      <c r="J44" s="39"/>
      <c r="K44" s="39"/>
      <c r="L44" s="39"/>
      <c r="M44" s="39"/>
    </row>
    <row r="45" spans="1:13" ht="12.75">
      <c r="A45" s="40">
        <v>48.867</v>
      </c>
      <c r="B45" s="40">
        <v>41.9</v>
      </c>
      <c r="C45" s="40">
        <v>48.22</v>
      </c>
      <c r="D45" s="40"/>
      <c r="E45" s="40"/>
      <c r="F45" s="40"/>
      <c r="G45" s="40">
        <v>55.75</v>
      </c>
      <c r="H45" s="40">
        <v>59.92</v>
      </c>
      <c r="I45" s="40"/>
      <c r="J45" s="40"/>
      <c r="K45" s="40"/>
      <c r="L45" s="40"/>
      <c r="M45" s="40"/>
    </row>
    <row r="46" spans="1:13" ht="13.5" thickBot="1">
      <c r="A46" s="41">
        <v>2.333</v>
      </c>
      <c r="B46" s="41">
        <v>12.483</v>
      </c>
      <c r="C46" s="41">
        <v>16.33</v>
      </c>
      <c r="D46" s="41"/>
      <c r="E46" s="41"/>
      <c r="F46" s="41"/>
      <c r="G46" s="41">
        <v>37.58</v>
      </c>
      <c r="H46" s="41">
        <v>30.25</v>
      </c>
      <c r="I46" s="41"/>
      <c r="J46" s="41"/>
      <c r="K46" s="41"/>
      <c r="L46" s="41"/>
      <c r="M46" s="41"/>
    </row>
    <row r="48" ht="13.5" thickBot="1">
      <c r="A48" s="51" t="s">
        <v>113</v>
      </c>
    </row>
    <row r="49" spans="1:13" ht="12.75">
      <c r="A49" s="39" t="s">
        <v>114</v>
      </c>
      <c r="B49" s="39" t="s">
        <v>115</v>
      </c>
      <c r="C49" s="39" t="s">
        <v>116</v>
      </c>
      <c r="D49" s="39" t="s">
        <v>117</v>
      </c>
      <c r="E49" s="39" t="s">
        <v>118</v>
      </c>
      <c r="F49" s="39" t="s">
        <v>119</v>
      </c>
      <c r="G49" s="39"/>
      <c r="H49" s="39"/>
      <c r="I49" s="39"/>
      <c r="J49" s="39"/>
      <c r="K49" s="39"/>
      <c r="L49" s="39"/>
      <c r="M49" s="39"/>
    </row>
    <row r="50" spans="1:13" ht="12.75">
      <c r="A50" s="40">
        <v>9.03</v>
      </c>
      <c r="B50" s="40">
        <v>30.05</v>
      </c>
      <c r="C50" s="40">
        <v>-33.92</v>
      </c>
      <c r="D50" s="40">
        <v>-26.25</v>
      </c>
      <c r="E50" s="40">
        <v>-17.83</v>
      </c>
      <c r="F50" s="40">
        <v>-1.28</v>
      </c>
      <c r="G50" s="40"/>
      <c r="H50" s="40"/>
      <c r="I50" s="40"/>
      <c r="J50" s="40"/>
      <c r="K50" s="40"/>
      <c r="L50" s="40"/>
      <c r="M50" s="40"/>
    </row>
    <row r="51" spans="1:13" ht="13.5" thickBot="1">
      <c r="A51" s="41">
        <v>38.7</v>
      </c>
      <c r="B51" s="41">
        <v>31.25</v>
      </c>
      <c r="C51" s="41">
        <v>18.37</v>
      </c>
      <c r="D51" s="41">
        <v>28</v>
      </c>
      <c r="E51" s="41">
        <v>31.05</v>
      </c>
      <c r="F51" s="41">
        <v>36.82</v>
      </c>
      <c r="G51" s="41"/>
      <c r="H51" s="41"/>
      <c r="I51" s="41"/>
      <c r="J51" s="41"/>
      <c r="K51" s="41"/>
      <c r="L51" s="41"/>
      <c r="M51" s="41"/>
    </row>
    <row r="53" ht="13.5" thickBot="1">
      <c r="A53" s="51" t="s">
        <v>527</v>
      </c>
    </row>
    <row r="54" spans="1:13" ht="12.75">
      <c r="A54" s="39" t="s">
        <v>109</v>
      </c>
      <c r="B54" s="39" t="s">
        <v>110</v>
      </c>
      <c r="C54" s="39" t="s">
        <v>111</v>
      </c>
      <c r="D54" s="39" t="s">
        <v>112</v>
      </c>
      <c r="E54" s="39"/>
      <c r="F54" s="39"/>
      <c r="G54" s="39"/>
      <c r="H54" s="39"/>
      <c r="I54" s="39"/>
      <c r="J54" s="39"/>
      <c r="K54" s="39"/>
      <c r="L54" s="39"/>
      <c r="M54" s="39"/>
    </row>
    <row r="55" spans="1:13" ht="12.75">
      <c r="A55" s="40">
        <v>33.35</v>
      </c>
      <c r="B55" s="40">
        <v>32.667</v>
      </c>
      <c r="C55" s="40">
        <v>41.02</v>
      </c>
      <c r="D55" s="40">
        <v>32.07</v>
      </c>
      <c r="E55" s="40"/>
      <c r="F55" s="40"/>
      <c r="G55" s="40"/>
      <c r="H55" s="40"/>
      <c r="I55" s="40"/>
      <c r="J55" s="40"/>
      <c r="K55" s="40"/>
      <c r="L55" s="40"/>
      <c r="M55" s="40"/>
    </row>
    <row r="56" spans="1:13" ht="13.5" thickBot="1">
      <c r="A56" s="41">
        <v>44.42</v>
      </c>
      <c r="B56" s="41">
        <v>51.633</v>
      </c>
      <c r="C56" s="41">
        <v>28.97</v>
      </c>
      <c r="D56" s="41">
        <v>34.77</v>
      </c>
      <c r="E56" s="41"/>
      <c r="F56" s="41"/>
      <c r="G56" s="41"/>
      <c r="H56" s="41"/>
      <c r="I56" s="41"/>
      <c r="J56" s="41"/>
      <c r="K56" s="41"/>
      <c r="L56" s="41"/>
      <c r="M56" s="41"/>
    </row>
    <row r="58" spans="1:7" ht="13.5" thickBot="1">
      <c r="A58" s="51" t="s">
        <v>526</v>
      </c>
      <c r="G58" s="51" t="s">
        <v>528</v>
      </c>
    </row>
    <row r="59" spans="1:13" ht="12.75">
      <c r="A59" s="39" t="s">
        <v>170</v>
      </c>
      <c r="B59" s="39" t="s">
        <v>171</v>
      </c>
      <c r="C59" s="39" t="s">
        <v>535</v>
      </c>
      <c r="D59" s="39" t="s">
        <v>763</v>
      </c>
      <c r="E59" s="39"/>
      <c r="F59" s="39"/>
      <c r="G59" s="39" t="s">
        <v>529</v>
      </c>
      <c r="H59" s="39" t="s">
        <v>530</v>
      </c>
      <c r="I59" s="39" t="s">
        <v>531</v>
      </c>
      <c r="J59" s="39"/>
      <c r="K59" s="39"/>
      <c r="L59" s="39"/>
      <c r="M59" s="39"/>
    </row>
    <row r="60" spans="1:13" ht="12.75">
      <c r="A60" s="40">
        <v>28.667</v>
      </c>
      <c r="B60" s="40">
        <v>22.283</v>
      </c>
      <c r="C60" s="40">
        <v>14.58</v>
      </c>
      <c r="D60" s="40">
        <v>35.7</v>
      </c>
      <c r="E60" s="40"/>
      <c r="F60" s="40"/>
      <c r="G60" s="40">
        <v>39.92</v>
      </c>
      <c r="H60" s="40">
        <v>23.1</v>
      </c>
      <c r="I60" s="40">
        <v>31.23</v>
      </c>
      <c r="J60" s="40"/>
      <c r="K60" s="40"/>
      <c r="L60" s="40"/>
      <c r="M60" s="40"/>
    </row>
    <row r="61" spans="1:13" ht="13.5" thickBot="1">
      <c r="A61" s="41">
        <v>77.217</v>
      </c>
      <c r="B61" s="41">
        <v>114.15</v>
      </c>
      <c r="C61" s="41">
        <v>121</v>
      </c>
      <c r="D61" s="41">
        <v>139.767</v>
      </c>
      <c r="E61" s="41"/>
      <c r="F61" s="41"/>
      <c r="G61" s="41">
        <v>116.42</v>
      </c>
      <c r="H61" s="41">
        <v>113.27</v>
      </c>
      <c r="I61" s="41">
        <v>121.47</v>
      </c>
      <c r="J61" s="41"/>
      <c r="K61" s="41"/>
      <c r="L61" s="41"/>
      <c r="M61" s="41"/>
    </row>
    <row r="63" ht="13.5" thickBot="1">
      <c r="A63" s="51" t="s">
        <v>532</v>
      </c>
    </row>
    <row r="64" spans="1:13" ht="12.75">
      <c r="A64" s="39" t="s">
        <v>533</v>
      </c>
      <c r="B64" s="39" t="s">
        <v>534</v>
      </c>
      <c r="C64" s="39" t="s">
        <v>762</v>
      </c>
      <c r="D64" s="39"/>
      <c r="E64" s="39" t="s">
        <v>538</v>
      </c>
      <c r="F64" s="39" t="s">
        <v>536</v>
      </c>
      <c r="G64" s="39" t="s">
        <v>537</v>
      </c>
      <c r="H64" s="39"/>
      <c r="I64" s="39"/>
      <c r="J64" s="39"/>
      <c r="K64" s="39"/>
      <c r="L64" s="39"/>
      <c r="M64" s="39"/>
    </row>
    <row r="65" spans="1:13" ht="12.75">
      <c r="A65" s="40">
        <v>-36.87</v>
      </c>
      <c r="B65" s="40">
        <v>-31.95</v>
      </c>
      <c r="C65" s="40">
        <v>-33.867</v>
      </c>
      <c r="D65" s="40"/>
      <c r="E65" s="40">
        <v>-6.17</v>
      </c>
      <c r="F65" s="40">
        <v>-17.53</v>
      </c>
      <c r="G65" s="40">
        <v>19.82</v>
      </c>
      <c r="H65" s="40"/>
      <c r="I65" s="40"/>
      <c r="J65" s="40"/>
      <c r="K65" s="40"/>
      <c r="L65" s="40"/>
      <c r="M65" s="40"/>
    </row>
    <row r="66" spans="1:13" ht="13.5" thickBot="1">
      <c r="A66" s="41">
        <v>174.77</v>
      </c>
      <c r="B66" s="41">
        <v>115.85</v>
      </c>
      <c r="C66" s="41">
        <v>151.217</v>
      </c>
      <c r="D66" s="41"/>
      <c r="E66" s="41">
        <v>106.8</v>
      </c>
      <c r="F66" s="41">
        <v>-149.57</v>
      </c>
      <c r="G66" s="41">
        <v>-155.48</v>
      </c>
      <c r="H66" s="41"/>
      <c r="I66" s="41"/>
      <c r="J66" s="41"/>
      <c r="K66" s="41"/>
      <c r="L66" s="41"/>
      <c r="M66" s="41"/>
    </row>
    <row r="68" ht="13.5" thickBot="1"/>
    <row r="69" spans="1:13" ht="12.75">
      <c r="A69" s="39"/>
      <c r="B69" s="39"/>
      <c r="C69" s="39"/>
      <c r="D69" s="39"/>
      <c r="E69" s="39"/>
      <c r="F69" s="39"/>
      <c r="G69" s="39"/>
      <c r="H69" s="39"/>
      <c r="I69" s="39"/>
      <c r="J69" s="39"/>
      <c r="K69" s="39"/>
      <c r="L69" s="39"/>
      <c r="M69" s="39"/>
    </row>
    <row r="70" spans="1:13" ht="12.75">
      <c r="A70" s="40"/>
      <c r="B70" s="40"/>
      <c r="C70" s="40"/>
      <c r="D70" s="40"/>
      <c r="E70" s="40"/>
      <c r="F70" s="40"/>
      <c r="G70" s="40"/>
      <c r="H70" s="40"/>
      <c r="I70" s="40"/>
      <c r="J70" s="40"/>
      <c r="K70" s="40"/>
      <c r="L70" s="40"/>
      <c r="M70" s="40"/>
    </row>
    <row r="71" spans="1:13" ht="13.5" thickBot="1">
      <c r="A71" s="41"/>
      <c r="B71" s="41"/>
      <c r="C71" s="41"/>
      <c r="D71" s="41"/>
      <c r="E71" s="41"/>
      <c r="F71" s="41"/>
      <c r="G71" s="41"/>
      <c r="H71" s="41"/>
      <c r="I71" s="41"/>
      <c r="J71" s="41"/>
      <c r="K71" s="41"/>
      <c r="L71" s="41"/>
      <c r="M71" s="4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6:Z101"/>
  <sheetViews>
    <sheetView workbookViewId="0" topLeftCell="A1">
      <selection activeCell="A1" sqref="A1"/>
    </sheetView>
  </sheetViews>
  <sheetFormatPr defaultColWidth="11.00390625" defaultRowHeight="12"/>
  <cols>
    <col min="1" max="1" width="5.375" style="0" customWidth="1"/>
    <col min="2" max="4" width="7.375" style="0" customWidth="1"/>
  </cols>
  <sheetData>
    <row r="16" spans="2:5" ht="12.75">
      <c r="B16" s="1" t="s">
        <v>166</v>
      </c>
      <c r="C16" s="1" t="s">
        <v>166</v>
      </c>
      <c r="D16" s="1" t="s">
        <v>166</v>
      </c>
      <c r="E16" s="1"/>
    </row>
    <row r="17" spans="2:13" ht="12.75">
      <c r="B17" s="1" t="s">
        <v>108</v>
      </c>
      <c r="C17" s="1"/>
      <c r="D17" s="1"/>
      <c r="M17" t="s">
        <v>333</v>
      </c>
    </row>
    <row r="18" ht="12.75">
      <c r="M18" s="14" t="s">
        <v>335</v>
      </c>
    </row>
    <row r="19" ht="12.75">
      <c r="M19" s="18" t="s">
        <v>337</v>
      </c>
    </row>
    <row r="22" ht="13.5" thickBot="1"/>
    <row r="23" spans="4:19" ht="12.75">
      <c r="D23" s="6" t="s">
        <v>765</v>
      </c>
      <c r="E23" s="7"/>
      <c r="F23" s="7"/>
      <c r="G23" s="7"/>
      <c r="H23" s="7"/>
      <c r="I23" s="7"/>
      <c r="J23" s="7"/>
      <c r="K23" s="62"/>
      <c r="L23" s="2"/>
      <c r="M23" s="8" t="s">
        <v>332</v>
      </c>
      <c r="N23" s="9"/>
      <c r="O23" s="2"/>
      <c r="P23" s="2"/>
      <c r="Q23" s="2"/>
      <c r="R23" s="2"/>
      <c r="S23" s="2"/>
    </row>
    <row r="24" spans="4:21" ht="12.75">
      <c r="D24" s="10" t="s">
        <v>338</v>
      </c>
      <c r="E24" s="11"/>
      <c r="F24" s="11"/>
      <c r="G24" s="11"/>
      <c r="H24" s="11"/>
      <c r="I24" s="11"/>
      <c r="J24" s="11"/>
      <c r="K24" s="63"/>
      <c r="L24" s="2"/>
      <c r="M24" s="12" t="s">
        <v>334</v>
      </c>
      <c r="N24" s="13">
        <f>180/PI()</f>
        <v>57.29577951308232</v>
      </c>
      <c r="O24" s="2"/>
      <c r="P24" s="2"/>
      <c r="Q24" s="2"/>
      <c r="R24" s="2"/>
      <c r="S24" s="2"/>
      <c r="U24" s="14"/>
    </row>
    <row r="25" spans="4:26" ht="13.5" thickBot="1">
      <c r="D25" s="15" t="s">
        <v>764</v>
      </c>
      <c r="E25" s="16"/>
      <c r="F25" s="16"/>
      <c r="G25" s="16"/>
      <c r="H25" s="16"/>
      <c r="I25" s="16"/>
      <c r="J25" s="16"/>
      <c r="K25" s="64"/>
      <c r="L25" s="2"/>
      <c r="M25" s="5" t="s">
        <v>336</v>
      </c>
      <c r="N25" s="17">
        <f>PI()/180</f>
        <v>0.017453292519943295</v>
      </c>
      <c r="O25" s="2"/>
      <c r="P25" s="2"/>
      <c r="Q25" s="2"/>
      <c r="R25" s="2"/>
      <c r="S25" s="2"/>
      <c r="U25" s="19"/>
      <c r="V25" s="20"/>
      <c r="W25" s="20"/>
      <c r="X25" s="20"/>
      <c r="Y25" s="20"/>
      <c r="Z25" s="20"/>
    </row>
    <row r="29" ht="12.75">
      <c r="E29" t="s">
        <v>768</v>
      </c>
    </row>
    <row r="30" spans="5:11" ht="12.75">
      <c r="E30" s="3">
        <f>15*(GST+HOUR(Moon!E30)+MINUTE(Moon!E30)/60-RA)+lng</f>
        <v>53.942999999999955</v>
      </c>
      <c r="F30" s="3">
        <f>15*(GST+HOUR(Moon!F30)+MINUTE(Moon!F30)/60-RA)+lng</f>
        <v>70.69299999999996</v>
      </c>
      <c r="G30" s="3">
        <f>15*(GST+HOUR(Moon!G30)+MINUTE(Moon!G30)/60-RA)+lng</f>
        <v>89.19299999999998</v>
      </c>
      <c r="H30" s="3">
        <f>15*(GST+HOUR(Moon!H30)+MINUTE(Moon!H30)/60-RA)+lng</f>
        <v>96.44299999999998</v>
      </c>
      <c r="I30" s="3">
        <f>15*(GST+HOUR(Moon!I30)+MINUTE(Moon!I30)/60-RA)+lng</f>
        <v>103.94299999999998</v>
      </c>
      <c r="J30" s="3">
        <f>15*(GST+HOUR(Moon!J30)+MINUTE(Moon!J30)/60-RA)+lng</f>
        <v>122.44300000000001</v>
      </c>
      <c r="K30" s="3">
        <f>15*(GST+HOUR(Moon!K30)+MINUTE(Moon!K30)/60-RA)+lng</f>
        <v>139.19299999999996</v>
      </c>
    </row>
    <row r="31" spans="5:11" ht="12.75">
      <c r="E31" s="3">
        <f>15*(GST+HOUR(Moon!E31)+MINUTE(Moon!E31)/60-RA)+lng</f>
        <v>-53.63699999999997</v>
      </c>
      <c r="F31" s="3">
        <f>15*(GST+HOUR(Moon!F31)+MINUTE(Moon!F31)/60-RA)+lng</f>
        <v>-35.88699999999997</v>
      </c>
      <c r="G31" s="3" t="e">
        <f>15*(GST+HOUR(Moon!G31)+MINUTE(Moon!G31)/60-RA)+lng</f>
        <v>#VALUE!</v>
      </c>
      <c r="H31" s="3">
        <f>15*(GST+HOUR(Moon!H31)+MINUTE(Moon!H31)/60-RA)+lng</f>
        <v>-10.887000000000008</v>
      </c>
      <c r="I31" s="3" t="e">
        <f>15*(GST+HOUR(Moon!I31)+MINUTE(Moon!I31)/60-RA)+lng</f>
        <v>#VALUE!</v>
      </c>
      <c r="J31" s="3">
        <f>15*(GST+HOUR(Moon!J31)+MINUTE(Moon!J31)/60-RA)+lng</f>
        <v>13.863000000000028</v>
      </c>
      <c r="K31" s="3">
        <f>15*(GST+HOUR(Moon!K31)+MINUTE(Moon!K31)/60-RA)+lng</f>
        <v>31.613000000000028</v>
      </c>
    </row>
    <row r="32" spans="5:11" ht="12.75">
      <c r="E32" s="3">
        <f>15*(GST+HOUR(Moon!E32)+MINUTE(Moon!E32)/60-RA)+lng</f>
        <v>240.543</v>
      </c>
      <c r="F32" s="3" t="e">
        <f>15*(GST+HOUR(Moon!F32)+MINUTE(Moon!F32)/60-RA)+lng</f>
        <v>#VALUE!</v>
      </c>
      <c r="G32" s="3" t="e">
        <f>15*(GST+HOUR(Moon!G32)+MINUTE(Moon!G32)/60-RA)+lng</f>
        <v>#VALUE!</v>
      </c>
      <c r="H32" s="3">
        <f>15*(GST+HOUR(Moon!H32)+MINUTE(Moon!H32)/60-RA)+lng</f>
        <v>271.29299999999995</v>
      </c>
      <c r="I32" s="3" t="e">
        <f>15*(GST+HOUR(Moon!I32)+MINUTE(Moon!I32)/60-RA)+lng</f>
        <v>#VALUE!</v>
      </c>
      <c r="J32" s="3" t="e">
        <f>15*(GST+HOUR(Moon!J32)+MINUTE(Moon!J32)/60-RA)+lng</f>
        <v>#VALUE!</v>
      </c>
      <c r="K32" s="3">
        <f>15*(GST+HOUR(Moon!K32)+MINUTE(Moon!K32)/60-RA)+lng</f>
        <v>-58.206999999999994</v>
      </c>
    </row>
    <row r="33" spans="5:11" ht="12.75">
      <c r="E33" s="3">
        <f>15*(GST+HOUR(Moon!E33)+MINUTE(Moon!E33)/60-RA)+lng</f>
        <v>158.22299999999996</v>
      </c>
      <c r="F33" s="3" t="e">
        <f>15*(GST+HOUR(Moon!F33)+MINUTE(Moon!F33)/60-RA)+lng</f>
        <v>#VALUE!</v>
      </c>
      <c r="G33" s="3" t="e">
        <f>15*(GST+HOUR(Moon!G33)+MINUTE(Moon!G33)/60-RA)+lng</f>
        <v>#VALUE!</v>
      </c>
      <c r="H33" s="3">
        <f>15*(GST+HOUR(Moon!H33)+MINUTE(Moon!H33)/60-RA)+lng</f>
        <v>164.7229999999999</v>
      </c>
      <c r="I33" s="3" t="e">
        <f>15*(GST+HOUR(Moon!I33)+MINUTE(Moon!I33)/60-RA)+lng</f>
        <v>#VALUE!</v>
      </c>
      <c r="J33" s="3" t="e">
        <f>15*(GST+HOUR(Moon!J33)+MINUTE(Moon!J33)/60-RA)+lng</f>
        <v>#VALUE!</v>
      </c>
      <c r="K33" s="3">
        <f>15*(GST+HOUR(Moon!K33)+MINUTE(Moon!K33)/60-RA)+lng</f>
        <v>171.22299999999996</v>
      </c>
    </row>
    <row r="34" spans="5:11" ht="12.75">
      <c r="E34" s="3">
        <f>15*(GST+HOUR(Moon!E34)+MINUTE(Moon!E34)/60-RA)+lng</f>
        <v>5.67800000000004</v>
      </c>
      <c r="F34" s="3" t="e">
        <f>15*(GST+HOUR(Moon!F34)+MINUTE(Moon!F34)/60-RA)+lng</f>
        <v>#VALUE!</v>
      </c>
      <c r="G34" s="3" t="e">
        <f>15*(GST+HOUR(Moon!G34)+MINUTE(Moon!G34)/60-RA)+lng</f>
        <v>#VALUE!</v>
      </c>
      <c r="H34" s="3">
        <f>15*(GST+HOUR(Moon!H34)+MINUTE(Moon!H34)/60-RA)+lng</f>
        <v>33.928000000000026</v>
      </c>
      <c r="I34" s="3" t="e">
        <f>15*(GST+HOUR(Moon!I34)+MINUTE(Moon!I34)/60-RA)+lng</f>
        <v>#VALUE!</v>
      </c>
      <c r="J34" s="3" t="e">
        <f>15*(GST+HOUR(Moon!J34)+MINUTE(Moon!J34)/60-RA)+lng</f>
        <v>#VALUE!</v>
      </c>
      <c r="K34" s="3">
        <f>15*(GST+HOUR(Moon!K34)+MINUTE(Moon!K34)/60-RA)+lng</f>
        <v>61.928000000000054</v>
      </c>
    </row>
    <row r="35" spans="5:11" ht="12.75">
      <c r="E35" s="3">
        <f>15*(GST+HOUR(Moon!E35)+MINUTE(Moon!E35)/60-RA)+lng</f>
        <v>-44.797000000000004</v>
      </c>
      <c r="F35" s="3">
        <f>15*(GST+HOUR(Moon!F35)+MINUTE(Moon!F35)/60-RA)+lng</f>
        <v>-20.29700000000001</v>
      </c>
      <c r="G35" s="3" t="e">
        <f>15*(GST+HOUR(Moon!G35)+MINUTE(Moon!G35)/60-RA)+lng</f>
        <v>#VALUE!</v>
      </c>
      <c r="H35" s="3">
        <f>15*(GST+HOUR(Moon!H35)+MINUTE(Moon!H35)/60-RA)+lng</f>
        <v>-13.046999999999997</v>
      </c>
      <c r="I35" s="3" t="e">
        <f>15*(GST+HOUR(Moon!I35)+MINUTE(Moon!I35)/60-RA)+lng</f>
        <v>#VALUE!</v>
      </c>
      <c r="J35" s="3">
        <f>15*(GST+HOUR(Moon!J35)+MINUTE(Moon!J35)/60-RA)+lng</f>
        <v>-5.797000000000011</v>
      </c>
      <c r="K35" s="3">
        <f>15*(GST+HOUR(Moon!K35)+MINUTE(Moon!K35)/60-RA)+lng</f>
        <v>18.703000000000017</v>
      </c>
    </row>
    <row r="36" spans="5:11" ht="12.75">
      <c r="E36" s="3">
        <f>15*(GST+HOUR(Moon!E36)+MINUTE(Moon!E36)/60-RA)+lng</f>
        <v>160.088</v>
      </c>
      <c r="F36" s="3">
        <f>15*(GST+HOUR(Moon!F36)+MINUTE(Moon!F36)/60-RA)+lng</f>
        <v>181.58799999999994</v>
      </c>
      <c r="G36" s="3" t="e">
        <f>15*(GST+HOUR(Moon!G36)+MINUTE(Moon!G36)/60-RA)+lng</f>
        <v>#VALUE!</v>
      </c>
      <c r="H36" s="3">
        <f>15*(GST+HOUR(Moon!H36)+MINUTE(Moon!H36)/60-RA)+lng</f>
        <v>199.33800000000002</v>
      </c>
      <c r="I36" s="3" t="e">
        <f>15*(GST+HOUR(Moon!I36)+MINUTE(Moon!I36)/60-RA)+lng</f>
        <v>#VALUE!</v>
      </c>
      <c r="J36" s="3">
        <f>15*(GST+HOUR(Moon!J36)+MINUTE(Moon!J36)/60-RA)+lng</f>
        <v>217.3379999999999</v>
      </c>
      <c r="K36" s="3">
        <f>15*(GST+HOUR(Moon!K36)+MINUTE(Moon!K36)/60-RA)+lng</f>
        <v>238.83800000000002</v>
      </c>
    </row>
    <row r="37" spans="5:11" ht="12.75">
      <c r="E37" s="3">
        <f>15*(GST+HOUR(Moon!E37)+MINUTE(Moon!E37)/60-RA)+lng</f>
        <v>135.58300000000003</v>
      </c>
      <c r="F37" s="3">
        <f>15*(GST+HOUR(Moon!F37)+MINUTE(Moon!F37)/60-RA)+lng</f>
        <v>151.833</v>
      </c>
      <c r="G37" s="3">
        <f>15*(GST+HOUR(Moon!G37)+MINUTE(Moon!G37)/60-RA)+lng</f>
        <v>169.08299999999997</v>
      </c>
      <c r="H37" s="3">
        <f>15*(GST+HOUR(Moon!H37)+MINUTE(Moon!H37)/60-RA)+lng</f>
        <v>178.08299999999997</v>
      </c>
      <c r="I37" s="3">
        <f>15*(GST+HOUR(Moon!I37)+MINUTE(Moon!I37)/60-RA)+lng</f>
        <v>187.08300000000003</v>
      </c>
      <c r="J37" s="3">
        <f>15*(GST+HOUR(Moon!J37)+MINUTE(Moon!J37)/60-RA)+lng</f>
        <v>204.33299999999997</v>
      </c>
      <c r="K37" s="3">
        <f>15*(GST+HOUR(Moon!K37)+MINUTE(Moon!K37)/60-RA)+lng</f>
        <v>220.33300000000003</v>
      </c>
    </row>
    <row r="38" spans="5:11" ht="12.75">
      <c r="E38" s="3">
        <f>15*(GST+HOUR(Moon!E38)+MINUTE(Moon!E38)/60-RA)+lng</f>
        <v>-66.48699999999997</v>
      </c>
      <c r="F38" s="3">
        <f>15*(GST+HOUR(Moon!F38)+MINUTE(Moon!F38)/60-RA)+lng</f>
        <v>-51.736999999999945</v>
      </c>
      <c r="G38" s="3">
        <f>15*(GST+HOUR(Moon!G38)+MINUTE(Moon!G38)/60-RA)+lng</f>
        <v>-36.98699999999998</v>
      </c>
      <c r="H38" s="3">
        <f>15*(GST+HOUR(Moon!H38)+MINUTE(Moon!H38)/60-RA)+lng</f>
        <v>-24.236999999999966</v>
      </c>
      <c r="I38" s="3">
        <f>15*(GST+HOUR(Moon!I38)+MINUTE(Moon!I38)/60-RA)+lng</f>
        <v>-11.486999999999995</v>
      </c>
      <c r="J38" s="3">
        <f>15*(GST+HOUR(Moon!J38)+MINUTE(Moon!J38)/60-RA)+lng</f>
        <v>3.2630000000000194</v>
      </c>
      <c r="K38" s="3">
        <f>15*(GST+HOUR(Moon!K38)+MINUTE(Moon!K38)/60-RA)+lng</f>
        <v>18.013000000000034</v>
      </c>
    </row>
    <row r="39" spans="5:11" ht="12.75">
      <c r="E39" s="3">
        <f>15*(GST+HOUR(Moon!E39)+MINUTE(Moon!E39)/60-RA)+lng</f>
        <v>221.77300000000002</v>
      </c>
      <c r="F39" s="3">
        <f>15*(GST+HOUR(Moon!F39)+MINUTE(Moon!F39)/60-RA)+lng</f>
        <v>240.27300000000002</v>
      </c>
      <c r="G39" s="3">
        <f>15*(GST+HOUR(Moon!G39)+MINUTE(Moon!G39)/60-RA)+lng</f>
        <v>260.023</v>
      </c>
      <c r="H39" s="3">
        <f>15*(GST+HOUR(Moon!H39)+MINUTE(Moon!H39)/60-RA)+lng</f>
        <v>267.023</v>
      </c>
      <c r="I39" s="3">
        <f>15*(GST+HOUR(Moon!I39)+MINUTE(Moon!I39)/60-RA)+lng</f>
        <v>273.773</v>
      </c>
      <c r="J39" s="3">
        <f>15*(GST+HOUR(Moon!J39)+MINUTE(Moon!J39)/60-RA)+lng</f>
        <v>-66.227</v>
      </c>
      <c r="K39" s="3">
        <f>15*(GST+HOUR(Moon!K39)+MINUTE(Moon!K39)/60-RA)+lng</f>
        <v>-47.977000000000004</v>
      </c>
    </row>
    <row r="40" spans="5:11" ht="12.75">
      <c r="E40" s="3">
        <f>15*(GST+HOUR(Moon!E40)+MINUTE(Moon!E40)/60-RA)+lng</f>
        <v>168.87800000000007</v>
      </c>
      <c r="F40" s="3">
        <f>15*(GST+HOUR(Moon!F40)+MINUTE(Moon!F40)/60-RA)+lng</f>
        <v>185.8780000000001</v>
      </c>
      <c r="G40" s="3" t="e">
        <f>15*(GST+HOUR(Moon!G40)+MINUTE(Moon!G40)/60-RA)+lng</f>
        <v>#VALUE!</v>
      </c>
      <c r="H40" s="3">
        <f>15*(GST+HOUR(Moon!H40)+MINUTE(Moon!H40)/60-RA)+lng</f>
        <v>204.128</v>
      </c>
      <c r="I40" s="3" t="e">
        <f>15*(GST+HOUR(Moon!I40)+MINUTE(Moon!I40)/60-RA)+lng</f>
        <v>#VALUE!</v>
      </c>
      <c r="J40" s="3">
        <f>15*(GST+HOUR(Moon!J40)+MINUTE(Moon!J40)/60-RA)+lng</f>
        <v>222.37800000000004</v>
      </c>
      <c r="K40" s="3">
        <f>15*(GST+HOUR(Moon!K40)+MINUTE(Moon!K40)/60-RA)+lng</f>
        <v>239.378</v>
      </c>
    </row>
    <row r="41" spans="5:11" ht="12.75">
      <c r="E41" s="3">
        <f>15*(GST+HOUR(Moon!E41)+MINUTE(Moon!E41)/60-RA)+lng</f>
        <v>229.108</v>
      </c>
      <c r="F41" s="3" t="e">
        <f>15*(GST+HOUR(Moon!F41)+MINUTE(Moon!F41)/60-RA)+lng</f>
        <v>#VALUE!</v>
      </c>
      <c r="G41" s="3" t="e">
        <f>15*(GST+HOUR(Moon!G41)+MINUTE(Moon!G41)/60-RA)+lng</f>
        <v>#VALUE!</v>
      </c>
      <c r="H41" s="3">
        <f>15*(GST+HOUR(Moon!H41)+MINUTE(Moon!H41)/60-RA)+lng</f>
        <v>264.608</v>
      </c>
      <c r="I41" s="3" t="e">
        <f>15*(GST+HOUR(Moon!I41)+MINUTE(Moon!I41)/60-RA)+lng</f>
        <v>#VALUE!</v>
      </c>
      <c r="J41" s="3" t="e">
        <f>15*(GST+HOUR(Moon!J41)+MINUTE(Moon!J41)/60-RA)+lng</f>
        <v>#VALUE!</v>
      </c>
      <c r="K41" s="3">
        <f>15*(GST+HOUR(Moon!K41)+MINUTE(Moon!K41)/60-RA)+lng</f>
        <v>-59.891999999999996</v>
      </c>
    </row>
    <row r="42" spans="5:11" ht="12.75">
      <c r="E42" s="3">
        <f>15*(GST+HOUR(Moon!E42)+MINUTE(Moon!E42)/60-RA)+lng</f>
        <v>-45.45199999999999</v>
      </c>
      <c r="F42" s="3" t="e">
        <f>15*(GST+HOUR(Moon!F42)+MINUTE(Moon!F42)/60-RA)+lng</f>
        <v>#VALUE!</v>
      </c>
      <c r="G42" s="3" t="e">
        <f>15*(GST+HOUR(Moon!G42)+MINUTE(Moon!G42)/60-RA)+lng</f>
        <v>#VALUE!</v>
      </c>
      <c r="H42" s="3">
        <f>15*(GST+HOUR(Moon!H42)+MINUTE(Moon!H42)/60-RA)+lng</f>
        <v>-15.201999999999956</v>
      </c>
      <c r="I42" s="3" t="e">
        <f>15*(GST+HOUR(Moon!I42)+MINUTE(Moon!I42)/60-RA)+lng</f>
        <v>#VALUE!</v>
      </c>
      <c r="J42" s="3" t="e">
        <f>15*(GST+HOUR(Moon!J42)+MINUTE(Moon!J42)/60-RA)+lng</f>
        <v>#VALUE!</v>
      </c>
      <c r="K42" s="3">
        <f>15*(GST+HOUR(Moon!K42)+MINUTE(Moon!K42)/60-RA)+lng</f>
        <v>14.798000000000044</v>
      </c>
    </row>
    <row r="43" spans="5:11" ht="12.75">
      <c r="E43" s="3">
        <f>15*(GST+HOUR(Moon!E43)+MINUTE(Moon!E43)/60-RA)+lng</f>
        <v>89.32800000000006</v>
      </c>
      <c r="F43" s="3" t="e">
        <f>15*(GST+HOUR(Moon!F43)+MINUTE(Moon!F43)/60-RA)+lng</f>
        <v>#VALUE!</v>
      </c>
      <c r="G43" s="3" t="e">
        <f>15*(GST+HOUR(Moon!G43)+MINUTE(Moon!G43)/60-RA)+lng</f>
        <v>#VALUE!</v>
      </c>
      <c r="H43" s="3">
        <f>15*(GST+HOUR(Moon!H43)+MINUTE(Moon!H43)/60-RA)+lng</f>
        <v>102.32800000000006</v>
      </c>
      <c r="I43" s="3" t="e">
        <f>15*(GST+HOUR(Moon!I43)+MINUTE(Moon!I43)/60-RA)+lng</f>
        <v>#VALUE!</v>
      </c>
      <c r="J43" s="3" t="e">
        <f>15*(GST+HOUR(Moon!J43)+MINUTE(Moon!J43)/60-RA)+lng</f>
        <v>#VALUE!</v>
      </c>
      <c r="K43" s="3">
        <f>15*(GST+HOUR(Moon!K43)+MINUTE(Moon!K43)/60-RA)+lng</f>
        <v>115.32800000000009</v>
      </c>
    </row>
    <row r="44" spans="5:11" ht="12.75">
      <c r="E44" s="3">
        <f>15*(GST+HOUR(Moon!E44)+MINUTE(Moon!E44)/60-RA)+lng</f>
        <v>17.082999999999984</v>
      </c>
      <c r="F44" s="3" t="e">
        <f>15*(GST+HOUR(Moon!F44)+MINUTE(Moon!F44)/60-RA)+lng</f>
        <v>#VALUE!</v>
      </c>
      <c r="G44" s="3" t="e">
        <f>15*(GST+HOUR(Moon!G44)+MINUTE(Moon!G44)/60-RA)+lng</f>
        <v>#VALUE!</v>
      </c>
      <c r="H44" s="3">
        <f>15*(GST+HOUR(Moon!H44)+MINUTE(Moon!H44)/60-RA)+lng</f>
        <v>46.583</v>
      </c>
      <c r="I44" s="3" t="e">
        <f>15*(GST+HOUR(Moon!I44)+MINUTE(Moon!I44)/60-RA)+lng</f>
        <v>#VALUE!</v>
      </c>
      <c r="J44" s="3" t="e">
        <f>15*(GST+HOUR(Moon!J44)+MINUTE(Moon!J44)/60-RA)+lng</f>
        <v>#VALUE!</v>
      </c>
      <c r="K44" s="3">
        <f>15*(GST+HOUR(Moon!K44)+MINUTE(Moon!K44)/60-RA)+lng</f>
        <v>76.083</v>
      </c>
    </row>
    <row r="45" spans="5:11" ht="12.75">
      <c r="E45" s="3">
        <f>15*(GST+HOUR(Moon!E45)+MINUTE(Moon!E45)/60-RA)+lng</f>
        <v>111.59799999999998</v>
      </c>
      <c r="F45" s="3">
        <f>15*(GST+HOUR(Moon!F45)+MINUTE(Moon!F45)/60-RA)+lng</f>
        <v>128.348</v>
      </c>
      <c r="G45" s="3">
        <f>15*(GST+HOUR(Moon!G45)+MINUTE(Moon!G45)/60-RA)+lng</f>
        <v>146.598</v>
      </c>
      <c r="H45" s="3">
        <f>15*(GST+HOUR(Moon!H45)+MINUTE(Moon!H45)/60-RA)+lng</f>
        <v>154.84799999999998</v>
      </c>
      <c r="I45" s="3">
        <f>15*(GST+HOUR(Moon!I45)+MINUTE(Moon!I45)/60-RA)+lng</f>
        <v>163.34800000000004</v>
      </c>
      <c r="J45" s="3">
        <f>15*(GST+HOUR(Moon!J45)+MINUTE(Moon!J45)/60-RA)+lng</f>
        <v>181.348</v>
      </c>
      <c r="K45" s="3">
        <f>15*(GST+HOUR(Moon!K45)+MINUTE(Moon!K45)/60-RA)+lng</f>
        <v>198.09799999999996</v>
      </c>
    </row>
    <row r="46" spans="5:11" ht="12.75">
      <c r="E46" s="3">
        <f>15*(GST+HOUR(Moon!E46)+MINUTE(Moon!E46)/60-RA)+lng</f>
        <v>175.60299999999998</v>
      </c>
      <c r="F46" s="3">
        <f>15*(GST+HOUR(Moon!F46)+MINUTE(Moon!F46)/60-RA)+lng</f>
        <v>190.85299999999995</v>
      </c>
      <c r="G46" s="3">
        <f>15*(GST+HOUR(Moon!G46)+MINUTE(Moon!G46)/60-RA)+lng</f>
        <v>209.353</v>
      </c>
      <c r="H46" s="3">
        <f>15*(GST+HOUR(Moon!H46)+MINUTE(Moon!H46)/60-RA)+lng</f>
        <v>215.353</v>
      </c>
      <c r="I46" s="3">
        <f>15*(GST+HOUR(Moon!I46)+MINUTE(Moon!I46)/60-RA)+lng</f>
        <v>221.353</v>
      </c>
      <c r="J46" s="3">
        <f>15*(GST+HOUR(Moon!J46)+MINUTE(Moon!J46)/60-RA)+lng</f>
        <v>239.853</v>
      </c>
      <c r="K46" s="3">
        <f>15*(GST+HOUR(Moon!K46)+MINUTE(Moon!K46)/60-RA)+lng</f>
        <v>255.103</v>
      </c>
    </row>
    <row r="47" spans="5:11" ht="12.75">
      <c r="E47" s="3">
        <f>15*(GST+HOUR(Moon!E47)+MINUTE(Moon!E47)/60-RA)+lng</f>
        <v>168.34800000000007</v>
      </c>
      <c r="F47" s="3">
        <f>15*(GST+HOUR(Moon!F47)+MINUTE(Moon!F47)/60-RA)+lng</f>
        <v>186.84799999999996</v>
      </c>
      <c r="G47" s="3">
        <f>15*(GST+HOUR(Moon!G47)+MINUTE(Moon!G47)/60-RA)+lng</f>
        <v>207.59799999999996</v>
      </c>
      <c r="H47" s="3">
        <f>15*(GST+HOUR(Moon!H47)+MINUTE(Moon!H47)/60-RA)+lng</f>
        <v>213.848</v>
      </c>
      <c r="I47" s="3">
        <f>15*(GST+HOUR(Moon!I47)+MINUTE(Moon!I47)/60-RA)+lng</f>
        <v>220.348</v>
      </c>
      <c r="J47" s="3">
        <f>15*(GST+HOUR(Moon!J47)+MINUTE(Moon!J47)/60-RA)+lng</f>
        <v>240.848</v>
      </c>
      <c r="K47" s="3">
        <f>15*(GST+HOUR(Moon!K47)+MINUTE(Moon!K47)/60-RA)+lng</f>
        <v>259.598</v>
      </c>
    </row>
    <row r="48" spans="5:11" ht="12.75">
      <c r="E48" s="3">
        <f>15*(GST+HOUR(Moon!E48)+MINUTE(Moon!E48)/60-RA)+lng</f>
        <v>53.27800000000002</v>
      </c>
      <c r="F48" s="3">
        <f>15*(GST+HOUR(Moon!F48)+MINUTE(Moon!F48)/60-RA)+lng</f>
        <v>67.27800000000002</v>
      </c>
      <c r="G48" s="3">
        <f>15*(GST+HOUR(Moon!G48)+MINUTE(Moon!G48)/60-RA)+lng</f>
        <v>82.77800000000002</v>
      </c>
      <c r="H48" s="3">
        <f>15*(GST+HOUR(Moon!H48)+MINUTE(Moon!H48)/60-RA)+lng</f>
        <v>92.77800000000002</v>
      </c>
      <c r="I48" s="3">
        <f>15*(GST+HOUR(Moon!I48)+MINUTE(Moon!I48)/60-RA)+lng</f>
        <v>102.77800000000002</v>
      </c>
      <c r="J48" s="3">
        <f>15*(GST+HOUR(Moon!J48)+MINUTE(Moon!J48)/60-RA)+lng</f>
        <v>118.02800000000002</v>
      </c>
      <c r="K48" s="3">
        <f>15*(GST+HOUR(Moon!K48)+MINUTE(Moon!K48)/60-RA)+lng</f>
        <v>132.27800000000002</v>
      </c>
    </row>
    <row r="49" spans="5:11" ht="12.75">
      <c r="E49" s="3">
        <f>15*(GST+HOUR(Moon!E49)+MINUTE(Moon!E49)/60-RA)+lng</f>
        <v>177.38799999999992</v>
      </c>
      <c r="F49" s="3" t="e">
        <f>15*(GST+HOUR(Moon!F49)+MINUTE(Moon!F49)/60-RA)+lng</f>
        <v>#VALUE!</v>
      </c>
      <c r="G49" s="3" t="e">
        <f>15*(GST+HOUR(Moon!G49)+MINUTE(Moon!G49)/60-RA)+lng</f>
        <v>#VALUE!</v>
      </c>
      <c r="H49" s="3">
        <f>15*(GST+HOUR(Moon!H49)+MINUTE(Moon!H49)/60-RA)+lng</f>
        <v>211.13799999999992</v>
      </c>
      <c r="I49" s="3" t="e">
        <f>15*(GST+HOUR(Moon!I49)+MINUTE(Moon!I49)/60-RA)+lng</f>
        <v>#VALUE!</v>
      </c>
      <c r="J49" s="3" t="e">
        <f>15*(GST+HOUR(Moon!J49)+MINUTE(Moon!J49)/60-RA)+lng</f>
        <v>#VALUE!</v>
      </c>
      <c r="K49" s="3">
        <f>15*(GST+HOUR(Moon!K49)+MINUTE(Moon!K49)/60-RA)+lng</f>
        <v>244.88800000000003</v>
      </c>
    </row>
    <row r="50" spans="5:11" ht="12.75">
      <c r="E50" s="3">
        <f>15*(GST+HOUR(Moon!E50)+MINUTE(Moon!E50)/60-RA)+lng</f>
        <v>-62.02199999999999</v>
      </c>
      <c r="F50" s="3">
        <f>15*(GST+HOUR(Moon!F50)+MINUTE(Moon!F50)/60-RA)+lng</f>
        <v>-34.522</v>
      </c>
      <c r="G50" s="3" t="e">
        <f>15*(GST+HOUR(Moon!G50)+MINUTE(Moon!G50)/60-RA)+lng</f>
        <v>#VALUE!</v>
      </c>
      <c r="H50" s="3">
        <f>15*(GST+HOUR(Moon!H50)+MINUTE(Moon!H50)/60-RA)+lng</f>
        <v>-30.522</v>
      </c>
      <c r="I50" s="3" t="e">
        <f>15*(GST+HOUR(Moon!I50)+MINUTE(Moon!I50)/60-RA)+lng</f>
        <v>#VALUE!</v>
      </c>
      <c r="J50" s="3">
        <f>15*(GST+HOUR(Moon!J50)+MINUTE(Moon!J50)/60-RA)+lng</f>
        <v>-26.522</v>
      </c>
      <c r="K50" s="3">
        <f>15*(GST+HOUR(Moon!K50)+MINUTE(Moon!K50)/60-RA)+lng</f>
        <v>0.9780000000000086</v>
      </c>
    </row>
    <row r="51" spans="5:11" ht="12.75">
      <c r="E51" s="3">
        <f>15*(GST+HOUR(Moon!E51)+MINUTE(Moon!E51)/60-RA)+lng</f>
        <v>26.643</v>
      </c>
      <c r="F51" s="3" t="e">
        <f>15*(GST+HOUR(Moon!F51)+MINUTE(Moon!F51)/60-RA)+lng</f>
        <v>#VALUE!</v>
      </c>
      <c r="G51" s="3" t="e">
        <f>15*(GST+HOUR(Moon!G51)+MINUTE(Moon!G51)/60-RA)+lng</f>
        <v>#VALUE!</v>
      </c>
      <c r="H51" s="3">
        <f>15*(GST+HOUR(Moon!H51)+MINUTE(Moon!H51)/60-RA)+lng</f>
        <v>59.14299999999997</v>
      </c>
      <c r="I51" s="3" t="e">
        <f>15*(GST+HOUR(Moon!I51)+MINUTE(Moon!I51)/60-RA)+lng</f>
        <v>#VALUE!</v>
      </c>
      <c r="J51" s="3" t="e">
        <f>15*(GST+HOUR(Moon!J51)+MINUTE(Moon!J51)/60-RA)+lng</f>
        <v>#VALUE!</v>
      </c>
      <c r="K51" s="3">
        <f>15*(GST+HOUR(Moon!K51)+MINUTE(Moon!K51)/60-RA)+lng</f>
        <v>91.393</v>
      </c>
    </row>
    <row r="52" spans="5:11" ht="12.75">
      <c r="E52" s="3">
        <f>15*(GST+HOUR(Moon!E52)+MINUTE(Moon!E52)/60-RA)+lng</f>
        <v>266.248</v>
      </c>
      <c r="F52" s="3">
        <f>15*(GST+HOUR(Moon!F52)+MINUTE(Moon!F52)/60-RA)+lng</f>
        <v>-67.00200000000001</v>
      </c>
      <c r="G52" s="3" t="e">
        <f>15*(GST+HOUR(Moon!G52)+MINUTE(Moon!G52)/60-RA)+lng</f>
        <v>#VALUE!</v>
      </c>
      <c r="H52" s="3">
        <f>15*(GST+HOUR(Moon!H52)+MINUTE(Moon!H52)/60-RA)+lng</f>
        <v>-57.00199999999998</v>
      </c>
      <c r="I52" s="3" t="e">
        <f>15*(GST+HOUR(Moon!I52)+MINUTE(Moon!I52)/60-RA)+lng</f>
        <v>#VALUE!</v>
      </c>
      <c r="J52" s="3">
        <f>15*(GST+HOUR(Moon!J52)+MINUTE(Moon!J52)/60-RA)+lng</f>
        <v>-47.25200000000001</v>
      </c>
      <c r="K52" s="3">
        <f>15*(GST+HOUR(Moon!K52)+MINUTE(Moon!K52)/60-RA)+lng</f>
        <v>-20.251999999999995</v>
      </c>
    </row>
    <row r="53" spans="5:11" ht="12.75">
      <c r="E53" s="3">
        <f>15*(GST+HOUR(Moon!E53)+MINUTE(Moon!E53)/60-RA)+lng</f>
        <v>215.5180000000001</v>
      </c>
      <c r="F53" s="3">
        <f>15*(GST+HOUR(Moon!F53)+MINUTE(Moon!F53)/60-RA)+lng</f>
        <v>230.01800000000003</v>
      </c>
      <c r="G53" s="3">
        <f>15*(GST+HOUR(Moon!G53)+MINUTE(Moon!G53)/60-RA)+lng</f>
        <v>246.01800000000003</v>
      </c>
      <c r="H53" s="3">
        <f>15*(GST+HOUR(Moon!H53)+MINUTE(Moon!H53)/60-RA)+lng</f>
        <v>255.26800000000003</v>
      </c>
      <c r="I53" s="3">
        <f>15*(GST+HOUR(Moon!I53)+MINUTE(Moon!I53)/60-RA)+lng</f>
        <v>264.7680000000001</v>
      </c>
      <c r="J53" s="3">
        <f>15*(GST+HOUR(Moon!J53)+MINUTE(Moon!J53)/60-RA)+lng</f>
        <v>280.76800000000003</v>
      </c>
      <c r="K53" s="3">
        <f>15*(GST+HOUR(Moon!K53)+MINUTE(Moon!K53)/60-RA)+lng</f>
        <v>-64.732</v>
      </c>
    </row>
    <row r="54" spans="5:11" ht="12.75">
      <c r="E54" s="3">
        <f>15*(GST+HOUR(Moon!E54)+MINUTE(Moon!E54)/60-RA)+lng</f>
        <v>280.3230000000001</v>
      </c>
      <c r="F54" s="3">
        <f>15*(GST+HOUR(Moon!F54)+MINUTE(Moon!F54)/60-RA)+lng</f>
        <v>-61.67699999999999</v>
      </c>
      <c r="G54" s="3">
        <f>15*(GST+HOUR(Moon!G54)+MINUTE(Moon!G54)/60-RA)+lng</f>
        <v>-44.67700000000001</v>
      </c>
      <c r="H54" s="3">
        <f>15*(GST+HOUR(Moon!H54)+MINUTE(Moon!H54)/60-RA)+lng</f>
        <v>-32.67699999999999</v>
      </c>
      <c r="I54" s="3">
        <f>15*(GST+HOUR(Moon!I54)+MINUTE(Moon!I54)/60-RA)+lng</f>
        <v>-20.677000000000035</v>
      </c>
      <c r="J54" s="3">
        <f>15*(GST+HOUR(Moon!J54)+MINUTE(Moon!J54)/60-RA)+lng</f>
        <v>-3.6769999999999925</v>
      </c>
      <c r="K54" s="3">
        <f>15*(GST+HOUR(Moon!K54)+MINUTE(Moon!K54)/60-RA)+lng</f>
        <v>14.323000000000008</v>
      </c>
    </row>
    <row r="55" spans="5:11" ht="12.75">
      <c r="E55" s="3">
        <f>15*(GST+HOUR(Moon!E55)+MINUTE(Moon!E55)/60-RA)+lng</f>
        <v>93.04800000000003</v>
      </c>
      <c r="F55" s="3">
        <f>15*(GST+HOUR(Moon!F55)+MINUTE(Moon!F55)/60-RA)+lng</f>
        <v>107.79800000000003</v>
      </c>
      <c r="G55" s="3">
        <f>15*(GST+HOUR(Moon!G55)+MINUTE(Moon!G55)/60-RA)+lng</f>
        <v>124.548</v>
      </c>
      <c r="H55" s="3">
        <f>15*(GST+HOUR(Moon!H55)+MINUTE(Moon!H55)/60-RA)+lng</f>
        <v>132.548</v>
      </c>
      <c r="I55" s="3">
        <f>15*(GST+HOUR(Moon!I55)+MINUTE(Moon!I55)/60-RA)+lng</f>
        <v>140.54800000000003</v>
      </c>
      <c r="J55" s="3">
        <f>15*(GST+HOUR(Moon!J55)+MINUTE(Moon!J55)/60-RA)+lng</f>
        <v>157.298</v>
      </c>
      <c r="K55" s="3">
        <f>15*(GST+HOUR(Moon!K55)+MINUTE(Moon!K55)/60-RA)+lng</f>
        <v>172.048</v>
      </c>
    </row>
    <row r="56" spans="5:11" ht="12.75">
      <c r="E56" s="3">
        <f>15*(GST+HOUR(Moon!E56)+MINUTE(Moon!E56)/60-RA)+lng</f>
        <v>-56.72700000000002</v>
      </c>
      <c r="F56" s="3">
        <f>15*(GST+HOUR(Moon!F56)+MINUTE(Moon!F56)/60-RA)+lng</f>
        <v>-37.72699999999998</v>
      </c>
      <c r="G56" s="3" t="e">
        <f>15*(GST+HOUR(Moon!G56)+MINUTE(Moon!G56)/60-RA)+lng</f>
        <v>#VALUE!</v>
      </c>
      <c r="H56" s="3">
        <f>15*(GST+HOUR(Moon!H56)+MINUTE(Moon!H56)/60-RA)+lng</f>
        <v>-13.727000000000018</v>
      </c>
      <c r="I56" s="3" t="e">
        <f>15*(GST+HOUR(Moon!I56)+MINUTE(Moon!I56)/60-RA)+lng</f>
        <v>#VALUE!</v>
      </c>
      <c r="J56" s="3">
        <f>15*(GST+HOUR(Moon!J56)+MINUTE(Moon!J56)/60-RA)+lng</f>
        <v>10.522999999999996</v>
      </c>
      <c r="K56" s="3">
        <f>15*(GST+HOUR(Moon!K56)+MINUTE(Moon!K56)/60-RA)+lng</f>
        <v>29.272999999999996</v>
      </c>
    </row>
    <row r="57" spans="5:11" ht="12.75">
      <c r="E57" s="3">
        <f>15*(GST+HOUR(Moon!E57)+MINUTE(Moon!E57)/60-RA)+lng</f>
        <v>-51.206999999999994</v>
      </c>
      <c r="F57" s="3" t="e">
        <f>15*(GST+HOUR(Moon!F57)+MINUTE(Moon!F57)/60-RA)+lng</f>
        <v>#VALUE!</v>
      </c>
      <c r="G57" s="3" t="e">
        <f>15*(GST+HOUR(Moon!G57)+MINUTE(Moon!G57)/60-RA)+lng</f>
        <v>#VALUE!</v>
      </c>
      <c r="H57" s="3">
        <f>15*(GST+HOUR(Moon!H57)+MINUTE(Moon!H57)/60-RA)+lng</f>
        <v>-19.95699999999998</v>
      </c>
      <c r="I57" s="3" t="e">
        <f>15*(GST+HOUR(Moon!I57)+MINUTE(Moon!I57)/60-RA)+lng</f>
        <v>#VALUE!</v>
      </c>
      <c r="J57" s="3" t="e">
        <f>15*(GST+HOUR(Moon!J57)+MINUTE(Moon!J57)/60-RA)+lng</f>
        <v>#VALUE!</v>
      </c>
      <c r="K57" s="3">
        <f>15*(GST+HOUR(Moon!K57)+MINUTE(Moon!K57)/60-RA)+lng</f>
        <v>11.293000000000006</v>
      </c>
    </row>
    <row r="58" spans="5:11" ht="12.75">
      <c r="E58" s="3">
        <f>15*(GST+HOUR(Moon!E58)+MINUTE(Moon!E58)/60-RA)+lng</f>
        <v>-56.407000000000004</v>
      </c>
      <c r="F58" s="3" t="e">
        <f>15*(GST+HOUR(Moon!F58)+MINUTE(Moon!F58)/60-RA)+lng</f>
        <v>#VALUE!</v>
      </c>
      <c r="G58" s="3" t="e">
        <f>15*(GST+HOUR(Moon!G58)+MINUTE(Moon!G58)/60-RA)+lng</f>
        <v>#VALUE!</v>
      </c>
      <c r="H58" s="3">
        <f>15*(GST+HOUR(Moon!H58)+MINUTE(Moon!H58)/60-RA)+lng</f>
        <v>-33.65700000000002</v>
      </c>
      <c r="I58" s="3" t="e">
        <f>15*(GST+HOUR(Moon!I58)+MINUTE(Moon!I58)/60-RA)+lng</f>
        <v>#VALUE!</v>
      </c>
      <c r="J58" s="3" t="e">
        <f>15*(GST+HOUR(Moon!J58)+MINUTE(Moon!J58)/60-RA)+lng</f>
        <v>#VALUE!</v>
      </c>
      <c r="K58" s="3">
        <f>15*(GST+HOUR(Moon!K58)+MINUTE(Moon!K58)/60-RA)+lng</f>
        <v>-10.906999999999982</v>
      </c>
    </row>
    <row r="59" spans="5:11" ht="12.75">
      <c r="E59" s="3">
        <f>15*(GST+HOUR(Moon!E59)+MINUTE(Moon!E59)/60-RA)+lng</f>
        <v>73.09800000000004</v>
      </c>
      <c r="F59" s="3" t="e">
        <f>15*(GST+HOUR(Moon!F59)+MINUTE(Moon!F59)/60-RA)+lng</f>
        <v>#VALUE!</v>
      </c>
      <c r="G59" s="3" t="e">
        <f>15*(GST+HOUR(Moon!G59)+MINUTE(Moon!G59)/60-RA)+lng</f>
        <v>#VALUE!</v>
      </c>
      <c r="H59" s="3">
        <f>15*(GST+HOUR(Moon!H59)+MINUTE(Moon!H59)/60-RA)+lng</f>
        <v>97.84800000000001</v>
      </c>
      <c r="I59" s="3" t="e">
        <f>15*(GST+HOUR(Moon!I59)+MINUTE(Moon!I59)/60-RA)+lng</f>
        <v>#VALUE!</v>
      </c>
      <c r="J59" s="3" t="e">
        <f>15*(GST+HOUR(Moon!J59)+MINUTE(Moon!J59)/60-RA)+lng</f>
        <v>#VALUE!</v>
      </c>
      <c r="K59" s="3">
        <f>15*(GST+HOUR(Moon!K59)+MINUTE(Moon!K59)/60-RA)+lng</f>
        <v>122.59800000000007</v>
      </c>
    </row>
    <row r="60" spans="5:11" ht="12.75">
      <c r="E60" s="3">
        <f>15*(GST+HOUR(Moon!E60)+MINUTE(Moon!E60)/60-RA)+lng</f>
        <v>160.46800000000002</v>
      </c>
      <c r="F60" s="3" t="e">
        <f>15*(GST+HOUR(Moon!F60)+MINUTE(Moon!F60)/60-RA)+lng</f>
        <v>#VALUE!</v>
      </c>
      <c r="G60" s="3" t="e">
        <f>15*(GST+HOUR(Moon!G60)+MINUTE(Moon!G60)/60-RA)+lng</f>
        <v>#VALUE!</v>
      </c>
      <c r="H60" s="3">
        <f>15*(GST+HOUR(Moon!H60)+MINUTE(Moon!H60)/60-RA)+lng</f>
        <v>193.21799999999996</v>
      </c>
      <c r="I60" s="3" t="e">
        <f>15*(GST+HOUR(Moon!I60)+MINUTE(Moon!I60)/60-RA)+lng</f>
        <v>#VALUE!</v>
      </c>
      <c r="J60" s="3" t="e">
        <f>15*(GST+HOUR(Moon!J60)+MINUTE(Moon!J60)/60-RA)+lng</f>
        <v>#VALUE!</v>
      </c>
      <c r="K60" s="3">
        <f>15*(GST+HOUR(Moon!K60)+MINUTE(Moon!K60)/60-RA)+lng</f>
        <v>226.21800000000002</v>
      </c>
    </row>
    <row r="61" spans="5:11" ht="12.75">
      <c r="E61" s="3">
        <f>15*(GST+HOUR(Moon!E61)+MINUTE(Moon!E61)/60-RA)+lng</f>
        <v>171.92800000000003</v>
      </c>
      <c r="F61" s="3">
        <f>15*(GST+HOUR(Moon!F61)+MINUTE(Moon!F61)/60-RA)+lng</f>
        <v>186.928</v>
      </c>
      <c r="G61" s="3" t="e">
        <f>15*(GST+HOUR(Moon!G61)+MINUTE(Moon!G61)/60-RA)+lng</f>
        <v>#VALUE!</v>
      </c>
      <c r="H61" s="3">
        <f>15*(GST+HOUR(Moon!H61)+MINUTE(Moon!H61)/60-RA)+lng</f>
        <v>209.428</v>
      </c>
      <c r="I61" s="3" t="e">
        <f>15*(GST+HOUR(Moon!I61)+MINUTE(Moon!I61)/60-RA)+lng</f>
        <v>#VALUE!</v>
      </c>
      <c r="J61" s="3">
        <f>15*(GST+HOUR(Moon!J61)+MINUTE(Moon!J61)/60-RA)+lng</f>
        <v>231.928</v>
      </c>
      <c r="K61" s="3">
        <f>15*(GST+HOUR(Moon!K61)+MINUTE(Moon!K61)/60-RA)+lng</f>
        <v>246.928</v>
      </c>
    </row>
    <row r="62" spans="5:11" ht="12.75">
      <c r="E62" s="3">
        <f>15*(GST+HOUR(Moon!E62)+MINUTE(Moon!E62)/60-RA)+lng</f>
        <v>136.96299999999997</v>
      </c>
      <c r="F62" s="3">
        <f>15*(GST+HOUR(Moon!F62)+MINUTE(Moon!F62)/60-RA)+lng</f>
        <v>156.463</v>
      </c>
      <c r="G62" s="3" t="e">
        <f>15*(GST+HOUR(Moon!G62)+MINUTE(Moon!G62)/60-RA)+lng</f>
        <v>#VALUE!</v>
      </c>
      <c r="H62" s="3">
        <f>15*(GST+HOUR(Moon!H62)+MINUTE(Moon!H62)/60-RA)+lng</f>
        <v>182.46300000000002</v>
      </c>
      <c r="I62" s="3" t="e">
        <f>15*(GST+HOUR(Moon!I62)+MINUTE(Moon!I62)/60-RA)+lng</f>
        <v>#VALUE!</v>
      </c>
      <c r="J62" s="3">
        <f>15*(GST+HOUR(Moon!J62)+MINUTE(Moon!J62)/60-RA)+lng</f>
        <v>208.21299999999997</v>
      </c>
      <c r="K62" s="3">
        <f>15*(GST+HOUR(Moon!K62)+MINUTE(Moon!K62)/60-RA)+lng</f>
        <v>227.96299999999997</v>
      </c>
    </row>
    <row r="63" spans="5:11" ht="12.75">
      <c r="E63" s="3">
        <f>15*(GST+HOUR(Moon!E63)+MINUTE(Moon!E63)/60-RA)+lng</f>
        <v>62.263000000000034</v>
      </c>
      <c r="F63" s="3">
        <f>15*(GST+HOUR(Moon!F63)+MINUTE(Moon!F63)/60-RA)+lng</f>
        <v>76.513</v>
      </c>
      <c r="G63" s="3">
        <f>15*(GST+HOUR(Moon!G63)+MINUTE(Moon!G63)/60-RA)+lng</f>
        <v>91.26299999999998</v>
      </c>
      <c r="H63" s="3">
        <f>15*(GST+HOUR(Moon!H63)+MINUTE(Moon!H63)/60-RA)+lng</f>
        <v>103.013</v>
      </c>
      <c r="I63" s="3">
        <f>15*(GST+HOUR(Moon!I63)+MINUTE(Moon!I63)/60-RA)+lng</f>
        <v>114.51299999999998</v>
      </c>
      <c r="J63" s="3">
        <f>15*(GST+HOUR(Moon!J63)+MINUTE(Moon!J63)/60-RA)+lng</f>
        <v>129.263</v>
      </c>
      <c r="K63" s="3">
        <f>15*(GST+HOUR(Moon!K63)+MINUTE(Moon!K63)/60-RA)+lng</f>
        <v>143.51299999999998</v>
      </c>
    </row>
    <row r="64" spans="5:11" ht="12.75">
      <c r="E64" s="3">
        <f>15*(GST+HOUR(Moon!E64)+MINUTE(Moon!E64)/60-RA)+lng</f>
        <v>170.98299999999998</v>
      </c>
      <c r="F64" s="3">
        <f>15*(GST+HOUR(Moon!F64)+MINUTE(Moon!F64)/60-RA)+lng</f>
        <v>187.733</v>
      </c>
      <c r="G64" s="3">
        <f>15*(GST+HOUR(Moon!G64)+MINUTE(Moon!G64)/60-RA)+lng</f>
        <v>204.483</v>
      </c>
      <c r="H64" s="3">
        <f>15*(GST+HOUR(Moon!H64)+MINUTE(Moon!H64)/60-RA)+lng</f>
        <v>215.483</v>
      </c>
      <c r="I64" s="3">
        <f>15*(GST+HOUR(Moon!I64)+MINUTE(Moon!I64)/60-RA)+lng</f>
        <v>226.483</v>
      </c>
      <c r="J64" s="3">
        <f>15*(GST+HOUR(Moon!J64)+MINUTE(Moon!J64)/60-RA)+lng</f>
        <v>242.983</v>
      </c>
      <c r="K64" s="3">
        <f>15*(GST+HOUR(Moon!K64)+MINUTE(Moon!K64)/60-RA)+lng</f>
        <v>259.983</v>
      </c>
    </row>
    <row r="65" spans="5:11" ht="12.75">
      <c r="E65" s="3">
        <f>15*(GST+HOUR(Moon!E65)+MINUTE(Moon!E65)/60-RA)+lng</f>
        <v>263.22800000000007</v>
      </c>
      <c r="F65" s="3">
        <f>15*(GST+HOUR(Moon!F65)+MINUTE(Moon!F65)/60-RA)+lng</f>
        <v>-70.02199999999999</v>
      </c>
      <c r="G65" s="3" t="e">
        <f>15*(GST+HOUR(Moon!G65)+MINUTE(Moon!G65)/60-RA)+lng</f>
        <v>#VALUE!</v>
      </c>
      <c r="H65" s="3">
        <f>15*(GST+HOUR(Moon!H65)+MINUTE(Moon!H65)/60-RA)+lng</f>
        <v>-62.52199999999999</v>
      </c>
      <c r="I65" s="3" t="e">
        <f>15*(GST+HOUR(Moon!I65)+MINUTE(Moon!I65)/60-RA)+lng</f>
        <v>#VALUE!</v>
      </c>
      <c r="J65" s="3">
        <f>15*(GST+HOUR(Moon!J65)+MINUTE(Moon!J65)/60-RA)+lng</f>
        <v>-54.772000000000006</v>
      </c>
      <c r="K65" s="3">
        <f>15*(GST+HOUR(Moon!K65)+MINUTE(Moon!K65)/60-RA)+lng</f>
        <v>-28.27200000000002</v>
      </c>
    </row>
    <row r="66" spans="5:11" ht="12.75">
      <c r="E66" s="3">
        <f>15*(GST+HOUR(Moon!E66)+MINUTE(Moon!E66)/60-RA)+lng</f>
        <v>-35.342</v>
      </c>
      <c r="F66" s="3">
        <f>15*(GST+HOUR(Moon!F66)+MINUTE(Moon!F66)/60-RA)+lng</f>
        <v>-12.841999999999999</v>
      </c>
      <c r="G66" s="3" t="e">
        <f>15*(GST+HOUR(Moon!G66)+MINUTE(Moon!G66)/60-RA)+lng</f>
        <v>#VALUE!</v>
      </c>
      <c r="H66" s="3">
        <f>15*(GST+HOUR(Moon!H66)+MINUTE(Moon!H66)/60-RA)+lng</f>
        <v>-1.3419999999999987</v>
      </c>
      <c r="I66" s="3" t="e">
        <f>15*(GST+HOUR(Moon!I66)+MINUTE(Moon!I66)/60-RA)+lng</f>
        <v>#VALUE!</v>
      </c>
      <c r="J66" s="3">
        <f>15*(GST+HOUR(Moon!J66)+MINUTE(Moon!J66)/60-RA)+lng</f>
        <v>10.158000000000001</v>
      </c>
      <c r="K66" s="3">
        <f>15*(GST+HOUR(Moon!K66)+MINUTE(Moon!K66)/60-RA)+lng</f>
        <v>32.658</v>
      </c>
    </row>
    <row r="67" spans="5:11" ht="12.75">
      <c r="E67" s="3">
        <f>15*(GST+HOUR(Moon!E67)+MINUTE(Moon!E67)/60-RA)+lng</f>
        <v>107.85800000000003</v>
      </c>
      <c r="F67" s="3" t="e">
        <f>15*(GST+HOUR(Moon!F67)+MINUTE(Moon!F67)/60-RA)+lng</f>
        <v>#VALUE!</v>
      </c>
      <c r="G67" s="3" t="e">
        <f>15*(GST+HOUR(Moon!G67)+MINUTE(Moon!G67)/60-RA)+lng</f>
        <v>#VALUE!</v>
      </c>
      <c r="H67" s="3">
        <f>15*(GST+HOUR(Moon!H67)+MINUTE(Moon!H67)/60-RA)+lng</f>
        <v>141.858</v>
      </c>
      <c r="I67" s="3" t="e">
        <f>15*(GST+HOUR(Moon!I67)+MINUTE(Moon!I67)/60-RA)+lng</f>
        <v>#VALUE!</v>
      </c>
      <c r="J67" s="3" t="e">
        <f>15*(GST+HOUR(Moon!J67)+MINUTE(Moon!J67)/60-RA)+lng</f>
        <v>#VALUE!</v>
      </c>
      <c r="K67" s="3">
        <f>15*(GST+HOUR(Moon!K67)+MINUTE(Moon!K67)/60-RA)+lng</f>
        <v>176.10800000000006</v>
      </c>
    </row>
    <row r="68" spans="5:11" ht="12.75">
      <c r="E68" s="3">
        <f>15*(GST+HOUR(Moon!E68)+MINUTE(Moon!E68)/60-RA)+lng</f>
        <v>58.668000000000035</v>
      </c>
      <c r="F68" s="3">
        <f>15*(GST+HOUR(Moon!F68)+MINUTE(Moon!F68)/60-RA)+lng</f>
        <v>87.418</v>
      </c>
      <c r="G68" s="3" t="e">
        <f>15*(GST+HOUR(Moon!G68)+MINUTE(Moon!G68)/60-RA)+lng</f>
        <v>#VALUE!</v>
      </c>
      <c r="H68" s="3">
        <f>15*(GST+HOUR(Moon!H68)+MINUTE(Moon!H68)/60-RA)+lng</f>
        <v>88.918</v>
      </c>
      <c r="I68" s="3" t="e">
        <f>15*(GST+HOUR(Moon!I68)+MINUTE(Moon!I68)/60-RA)+lng</f>
        <v>#VALUE!</v>
      </c>
      <c r="J68" s="3">
        <f>15*(GST+HOUR(Moon!J68)+MINUTE(Moon!J68)/60-RA)+lng</f>
        <v>90.41800000000003</v>
      </c>
      <c r="K68" s="3">
        <f>15*(GST+HOUR(Moon!K68)+MINUTE(Moon!K68)/60-RA)+lng</f>
        <v>119.16800000000003</v>
      </c>
    </row>
    <row r="69" spans="5:11" ht="12.75">
      <c r="E69" s="3">
        <f>15*(GST+HOUR(Moon!E69)+MINUTE(Moon!E69)/60-RA)+lng</f>
        <v>220.988</v>
      </c>
      <c r="F69" s="3" t="e">
        <f>15*(GST+HOUR(Moon!F69)+MINUTE(Moon!F69)/60-RA)+lng</f>
        <v>#VALUE!</v>
      </c>
      <c r="G69" s="3" t="e">
        <f>15*(GST+HOUR(Moon!G69)+MINUTE(Moon!G69)/60-RA)+lng</f>
        <v>#VALUE!</v>
      </c>
      <c r="H69" s="3">
        <f>15*(GST+HOUR(Moon!H69)+MINUTE(Moon!H69)/60-RA)+lng</f>
        <v>223.988</v>
      </c>
      <c r="I69" s="3" t="e">
        <f>15*(GST+HOUR(Moon!I69)+MINUTE(Moon!I69)/60-RA)+lng</f>
        <v>#VALUE!</v>
      </c>
      <c r="J69" s="3" t="e">
        <f>15*(GST+HOUR(Moon!J69)+MINUTE(Moon!J69)/60-RA)+lng</f>
        <v>#VALUE!</v>
      </c>
      <c r="K69" s="3">
        <f>15*(GST+HOUR(Moon!K69)+MINUTE(Moon!K69)/60-RA)+lng</f>
        <v>226.738</v>
      </c>
    </row>
    <row r="70" spans="5:11" ht="12.75">
      <c r="E70" s="3">
        <f>15*(GST+HOUR(Moon!E70)+MINUTE(Moon!E70)/60-RA)+lng</f>
        <v>96.583</v>
      </c>
      <c r="F70" s="3">
        <f>15*(GST+HOUR(Moon!F70)+MINUTE(Moon!F70)/60-RA)+lng</f>
        <v>115.08299999999997</v>
      </c>
      <c r="G70" s="3">
        <f>15*(GST+HOUR(Moon!G70)+MINUTE(Moon!G70)/60-RA)+lng</f>
        <v>135.083</v>
      </c>
      <c r="H70" s="3">
        <f>15*(GST+HOUR(Moon!H70)+MINUTE(Moon!H70)/60-RA)+lng</f>
        <v>141.833</v>
      </c>
      <c r="I70" s="3">
        <f>15*(GST+HOUR(Moon!I70)+MINUTE(Moon!I70)/60-RA)+lng</f>
        <v>148.83299999999997</v>
      </c>
      <c r="J70" s="3">
        <f>15*(GST+HOUR(Moon!J70)+MINUTE(Moon!J70)/60-RA)+lng</f>
        <v>168.83299999999997</v>
      </c>
      <c r="K70" s="3">
        <f>15*(GST+HOUR(Moon!K70)+MINUTE(Moon!K70)/60-RA)+lng</f>
        <v>187.33299999999997</v>
      </c>
    </row>
    <row r="71" spans="5:11" ht="12.75">
      <c r="E71" s="3">
        <f>15*(GST+HOUR(Moon!E71)+MINUTE(Moon!E71)/60-RA)+lng</f>
        <v>273.8330000000001</v>
      </c>
      <c r="F71" s="3">
        <f>15*(GST+HOUR(Moon!F71)+MINUTE(Moon!F71)/60-RA)+lng</f>
        <v>-70.91699999999999</v>
      </c>
      <c r="G71" s="3">
        <f>15*(GST+HOUR(Moon!G71)+MINUTE(Moon!G71)/60-RA)+lng</f>
        <v>-54.16699999999999</v>
      </c>
      <c r="H71" s="3">
        <f>15*(GST+HOUR(Moon!H71)+MINUTE(Moon!H71)/60-RA)+lng</f>
        <v>-45.167000000000016</v>
      </c>
      <c r="I71" s="3">
        <f>15*(GST+HOUR(Moon!I71)+MINUTE(Moon!I71)/60-RA)+lng</f>
        <v>-36.166999999999994</v>
      </c>
      <c r="J71" s="3">
        <f>15*(GST+HOUR(Moon!J71)+MINUTE(Moon!J71)/60-RA)+lng</f>
        <v>-19.416999999999987</v>
      </c>
      <c r="K71" s="3">
        <f>15*(GST+HOUR(Moon!K71)+MINUTE(Moon!K71)/60-RA)+lng</f>
        <v>-4.167000000000002</v>
      </c>
    </row>
    <row r="72" spans="5:11" ht="12.75">
      <c r="E72" s="3">
        <f>15*(GST+HOUR(Moon!E72)+MINUTE(Moon!E72)/60-RA)+lng</f>
        <v>175.353</v>
      </c>
      <c r="F72" s="3">
        <f>15*(GST+HOUR(Moon!F72)+MINUTE(Moon!F72)/60-RA)+lng</f>
        <v>191.853</v>
      </c>
      <c r="G72" s="3">
        <f>15*(GST+HOUR(Moon!G72)+MINUTE(Moon!G72)/60-RA)+lng</f>
        <v>209.603</v>
      </c>
      <c r="H72" s="3">
        <f>15*(GST+HOUR(Moon!H72)+MINUTE(Moon!H72)/60-RA)+lng</f>
        <v>218.103</v>
      </c>
      <c r="I72" s="3">
        <f>15*(GST+HOUR(Moon!I72)+MINUTE(Moon!I72)/60-RA)+lng</f>
        <v>226.353</v>
      </c>
      <c r="J72" s="3">
        <f>15*(GST+HOUR(Moon!J72)+MINUTE(Moon!J72)/60-RA)+lng</f>
        <v>244.353</v>
      </c>
      <c r="K72" s="3">
        <f>15*(GST+HOUR(Moon!K72)+MINUTE(Moon!K72)/60-RA)+lng</f>
        <v>260.85300000000007</v>
      </c>
    </row>
    <row r="73" spans="5:11" ht="12.75">
      <c r="E73" s="3">
        <f>15*(GST+HOUR(Moon!E73)+MINUTE(Moon!E73)/60-RA)+lng</f>
        <v>52.98300000000003</v>
      </c>
      <c r="F73" s="3">
        <f>15*(GST+HOUR(Moon!F73)+MINUTE(Moon!F73)/60-RA)+lng</f>
        <v>70.48300000000006</v>
      </c>
      <c r="G73" s="3">
        <f>15*(GST+HOUR(Moon!G73)+MINUTE(Moon!G73)/60-RA)+lng</f>
        <v>91.983</v>
      </c>
      <c r="H73" s="3">
        <f>15*(GST+HOUR(Moon!H73)+MINUTE(Moon!H73)/60-RA)+lng</f>
        <v>96.48300000000006</v>
      </c>
      <c r="I73" s="3">
        <f>15*(GST+HOUR(Moon!I73)+MINUTE(Moon!I73)/60-RA)+lng</f>
        <v>100.98300000000003</v>
      </c>
      <c r="J73" s="3">
        <f>15*(GST+HOUR(Moon!J73)+MINUTE(Moon!J73)/60-RA)+lng</f>
        <v>122.23299999999998</v>
      </c>
      <c r="K73" s="3">
        <f>15*(GST+HOUR(Moon!K73)+MINUTE(Moon!K73)/60-RA)+lng</f>
        <v>139.98300000000003</v>
      </c>
    </row>
    <row r="74" spans="5:11" ht="12.75">
      <c r="E74" s="3">
        <f>15*(GST+HOUR(Moon!E74)+MINUTE(Moon!E74)/60-RA)+lng</f>
        <v>8.008000000000038</v>
      </c>
      <c r="F74" s="3" t="e">
        <f>15*(GST+HOUR(Moon!F74)+MINUTE(Moon!F74)/60-RA)+lng</f>
        <v>#VALUE!</v>
      </c>
      <c r="G74" s="3" t="e">
        <f>15*(GST+HOUR(Moon!G74)+MINUTE(Moon!G74)/60-RA)+lng</f>
        <v>#VALUE!</v>
      </c>
      <c r="H74" s="3">
        <f>15*(GST+HOUR(Moon!H74)+MINUTE(Moon!H74)/60-RA)+lng</f>
        <v>39.00799999999998</v>
      </c>
      <c r="I74" s="3" t="e">
        <f>15*(GST+HOUR(Moon!I74)+MINUTE(Moon!I74)/60-RA)+lng</f>
        <v>#VALUE!</v>
      </c>
      <c r="J74" s="3" t="e">
        <f>15*(GST+HOUR(Moon!J74)+MINUTE(Moon!J74)/60-RA)+lng</f>
        <v>#VALUE!</v>
      </c>
      <c r="K74" s="3">
        <f>15*(GST+HOUR(Moon!K74)+MINUTE(Moon!K74)/60-RA)+lng</f>
        <v>69.75799999999998</v>
      </c>
    </row>
    <row r="75" spans="5:11" ht="12.75">
      <c r="E75" s="3">
        <f>15*(GST+HOUR(Moon!E75)+MINUTE(Moon!E75)/60-RA)+lng</f>
        <v>103.63300000000007</v>
      </c>
      <c r="F75" s="3" t="e">
        <f>15*(GST+HOUR(Moon!F75)+MINUTE(Moon!F75)/60-RA)+lng</f>
        <v>#VALUE!</v>
      </c>
      <c r="G75" s="3" t="e">
        <f>15*(GST+HOUR(Moon!G75)+MINUTE(Moon!G75)/60-RA)+lng</f>
        <v>#VALUE!</v>
      </c>
      <c r="H75" s="3">
        <f>15*(GST+HOUR(Moon!H75)+MINUTE(Moon!H75)/60-RA)+lng</f>
        <v>134.383</v>
      </c>
      <c r="I75" s="3" t="e">
        <f>15*(GST+HOUR(Moon!I75)+MINUTE(Moon!I75)/60-RA)+lng</f>
        <v>#VALUE!</v>
      </c>
      <c r="J75" s="3" t="e">
        <f>15*(GST+HOUR(Moon!J75)+MINUTE(Moon!J75)/60-RA)+lng</f>
        <v>#VALUE!</v>
      </c>
      <c r="K75" s="3">
        <f>15*(GST+HOUR(Moon!K75)+MINUTE(Moon!K75)/60-RA)+lng</f>
        <v>165.13299999999998</v>
      </c>
    </row>
    <row r="76" spans="5:11" ht="12.75">
      <c r="E76" s="3">
        <f>15*(GST+HOUR(Moon!E76)+MINUTE(Moon!E76)/60-RA)+lng</f>
        <v>86.24299999999997</v>
      </c>
      <c r="F76" s="3">
        <f>15*(GST+HOUR(Moon!F76)+MINUTE(Moon!F76)/60-RA)+lng</f>
        <v>111.243</v>
      </c>
      <c r="G76" s="3" t="e">
        <f>15*(GST+HOUR(Moon!G76)+MINUTE(Moon!G76)/60-RA)+lng</f>
        <v>#VALUE!</v>
      </c>
      <c r="H76" s="3">
        <f>15*(GST+HOUR(Moon!H76)+MINUTE(Moon!H76)/60-RA)+lng</f>
        <v>117.99299999999997</v>
      </c>
      <c r="I76" s="3" t="e">
        <f>15*(GST+HOUR(Moon!I76)+MINUTE(Moon!I76)/60-RA)+lng</f>
        <v>#VALUE!</v>
      </c>
      <c r="J76" s="3">
        <f>15*(GST+HOUR(Moon!J76)+MINUTE(Moon!J76)/60-RA)+lng</f>
        <v>124.49299999999997</v>
      </c>
      <c r="K76" s="3">
        <f>15*(GST+HOUR(Moon!K76)+MINUTE(Moon!K76)/60-RA)+lng</f>
        <v>149.743</v>
      </c>
    </row>
    <row r="77" spans="5:11" ht="12.75">
      <c r="E77" s="3">
        <f>15*(GST+HOUR(Moon!E77)+MINUTE(Moon!E77)/60-RA)+lng</f>
        <v>262.40299999999996</v>
      </c>
      <c r="F77" s="3">
        <f>15*(GST+HOUR(Moon!F77)+MINUTE(Moon!F77)/60-RA)+lng</f>
        <v>-74.34699999999998</v>
      </c>
      <c r="G77" s="3" t="e">
        <f>15*(GST+HOUR(Moon!G77)+MINUTE(Moon!G77)/60-RA)+lng</f>
        <v>#VALUE!</v>
      </c>
      <c r="H77" s="3">
        <f>15*(GST+HOUR(Moon!H77)+MINUTE(Moon!H77)/60-RA)+lng</f>
        <v>-59.846999999999994</v>
      </c>
      <c r="I77" s="3" t="e">
        <f>15*(GST+HOUR(Moon!I77)+MINUTE(Moon!I77)/60-RA)+lng</f>
        <v>#VALUE!</v>
      </c>
      <c r="J77" s="3">
        <f>15*(GST+HOUR(Moon!J77)+MINUTE(Moon!J77)/60-RA)+lng</f>
        <v>-45.346999999999966</v>
      </c>
      <c r="K77" s="3">
        <f>15*(GST+HOUR(Moon!K77)+MINUTE(Moon!K77)/60-RA)+lng</f>
        <v>-22.09700000000001</v>
      </c>
    </row>
    <row r="78" spans="5:11" ht="12.75">
      <c r="E78" s="3">
        <f>15*(GST+HOUR(Moon!E78)+MINUTE(Moon!E78)/60-RA)+lng</f>
        <v>262.38300000000004</v>
      </c>
      <c r="F78" s="3">
        <f>15*(GST+HOUR(Moon!F78)+MINUTE(Moon!F78)/60-RA)+lng</f>
        <v>278.8830000000001</v>
      </c>
      <c r="G78" s="3">
        <f>15*(GST+HOUR(Moon!G78)+MINUTE(Moon!G78)/60-RA)+lng</f>
        <v>-63.86699999999999</v>
      </c>
      <c r="H78" s="3">
        <f>15*(GST+HOUR(Moon!H78)+MINUTE(Moon!H78)/60-RA)+lng</f>
        <v>-55.11699999999999</v>
      </c>
      <c r="I78" s="3">
        <f>15*(GST+HOUR(Moon!I78)+MINUTE(Moon!I78)/60-RA)+lng</f>
        <v>-46.11699999999999</v>
      </c>
      <c r="J78" s="3">
        <f>15*(GST+HOUR(Moon!J78)+MINUTE(Moon!J78)/60-RA)+lng</f>
        <v>-28.866999999999983</v>
      </c>
      <c r="K78" s="3">
        <f>15*(GST+HOUR(Moon!K78)+MINUTE(Moon!K78)/60-RA)+lng</f>
        <v>-12.36699999999999</v>
      </c>
    </row>
    <row r="79" spans="5:11" ht="12.75">
      <c r="E79" s="3">
        <f>15*(GST+HOUR(Moon!E79)+MINUTE(Moon!E79)/60-RA)+lng</f>
        <v>41.22299999999994</v>
      </c>
      <c r="F79" s="3">
        <f>15*(GST+HOUR(Moon!F79)+MINUTE(Moon!F79)/60-RA)+lng</f>
        <v>55.722999999999956</v>
      </c>
      <c r="G79" s="3">
        <f>15*(GST+HOUR(Moon!G79)+MINUTE(Moon!G79)/60-RA)+lng</f>
        <v>70.47299999999993</v>
      </c>
      <c r="H79" s="3">
        <f>15*(GST+HOUR(Moon!H79)+MINUTE(Moon!H79)/60-RA)+lng</f>
        <v>83.22299999999996</v>
      </c>
      <c r="I79" s="3">
        <f>15*(GST+HOUR(Moon!I79)+MINUTE(Moon!I79)/60-RA)+lng</f>
        <v>95.97299999999998</v>
      </c>
      <c r="J79" s="3">
        <f>15*(GST+HOUR(Moon!J79)+MINUTE(Moon!J79)/60-RA)+lng</f>
        <v>110.47299999999996</v>
      </c>
      <c r="K79" s="3">
        <f>15*(GST+HOUR(Moon!K79)+MINUTE(Moon!K79)/60-RA)+lng</f>
        <v>125.22299999999996</v>
      </c>
    </row>
    <row r="80" spans="5:11" ht="12.75">
      <c r="E80" s="3">
        <f>15*(GST+HOUR(Moon!E80)+MINUTE(Moon!E80)/60-RA)+lng</f>
        <v>-17.26699999999998</v>
      </c>
      <c r="F80" s="3">
        <f>15*(GST+HOUR(Moon!F80)+MINUTE(Moon!F80)/60-RA)+lng</f>
        <v>1.4830000000000183</v>
      </c>
      <c r="G80" s="3">
        <f>15*(GST+HOUR(Moon!G80)+MINUTE(Moon!G80)/60-RA)+lng</f>
        <v>20.983000000000004</v>
      </c>
      <c r="H80" s="3">
        <f>15*(GST+HOUR(Moon!H80)+MINUTE(Moon!H80)/60-RA)+lng</f>
        <v>28.23300000000002</v>
      </c>
      <c r="I80" s="3">
        <f>15*(GST+HOUR(Moon!I80)+MINUTE(Moon!I80)/60-RA)+lng</f>
        <v>35.23300000000002</v>
      </c>
      <c r="J80" s="3">
        <f>15*(GST+HOUR(Moon!J80)+MINUTE(Moon!J80)/60-RA)+lng</f>
        <v>54.98300000000003</v>
      </c>
      <c r="K80" s="3">
        <f>15*(GST+HOUR(Moon!K80)+MINUTE(Moon!K80)/60-RA)+lng</f>
        <v>73.48300000000003</v>
      </c>
    </row>
    <row r="81" spans="5:11" ht="12.75">
      <c r="E81" s="3">
        <f>15*(GST+HOUR(Moon!E81)+MINUTE(Moon!E81)/60-RA)+lng</f>
        <v>279.3230000000001</v>
      </c>
      <c r="F81" s="3">
        <f>15*(GST+HOUR(Moon!F81)+MINUTE(Moon!F81)/60-RA)+lng</f>
        <v>-64.42699999999999</v>
      </c>
      <c r="G81" s="3" t="e">
        <f>15*(GST+HOUR(Moon!G81)+MINUTE(Moon!G81)/60-RA)+lng</f>
        <v>#VALUE!</v>
      </c>
      <c r="H81" s="3">
        <f>15*(GST+HOUR(Moon!H81)+MINUTE(Moon!H81)/60-RA)+lng</f>
        <v>-44.42700000000002</v>
      </c>
      <c r="I81" s="3" t="e">
        <f>15*(GST+HOUR(Moon!I81)+MINUTE(Moon!I81)/60-RA)+lng</f>
        <v>#VALUE!</v>
      </c>
      <c r="J81" s="3">
        <f>15*(GST+HOUR(Moon!J81)+MINUTE(Moon!J81)/60-RA)+lng</f>
        <v>-24.42699999999998</v>
      </c>
      <c r="K81" s="3">
        <f>15*(GST+HOUR(Moon!K81)+MINUTE(Moon!K81)/60-RA)+lng</f>
        <v>-8.426999999999992</v>
      </c>
    </row>
    <row r="82" spans="5:11" ht="12.75">
      <c r="E82" s="3">
        <f>15*(GST+HOUR(Moon!E82)+MINUTE(Moon!E82)/60-RA)+lng</f>
        <v>-12.606999999999992</v>
      </c>
      <c r="F82" s="3" t="e">
        <f>15*(GST+HOUR(Moon!F82)+MINUTE(Moon!F82)/60-RA)+lng</f>
        <v>#VALUE!</v>
      </c>
      <c r="G82" s="3" t="e">
        <f>15*(GST+HOUR(Moon!G82)+MINUTE(Moon!G82)/60-RA)+lng</f>
        <v>#VALUE!</v>
      </c>
      <c r="H82" s="3">
        <f>15*(GST+HOUR(Moon!H82)+MINUTE(Moon!H82)/60-RA)+lng</f>
        <v>23.143</v>
      </c>
      <c r="I82" s="3" t="e">
        <f>15*(GST+HOUR(Moon!I82)+MINUTE(Moon!I82)/60-RA)+lng</f>
        <v>#VALUE!</v>
      </c>
      <c r="J82" s="3" t="e">
        <f>15*(GST+HOUR(Moon!J82)+MINUTE(Moon!J82)/60-RA)+lng</f>
        <v>#VALUE!</v>
      </c>
      <c r="K82" s="3">
        <f>15*(GST+HOUR(Moon!K82)+MINUTE(Moon!K82)/60-RA)+lng</f>
        <v>58.893</v>
      </c>
    </row>
    <row r="83" spans="5:11" ht="12.75">
      <c r="E83" s="3">
        <f>15*(GST+HOUR(Moon!E83)+MINUTE(Moon!E83)/60-RA)+lng</f>
        <v>69.53300000000002</v>
      </c>
      <c r="F83" s="3" t="e">
        <f>15*(GST+HOUR(Moon!F83)+MINUTE(Moon!F83)/60-RA)+lng</f>
        <v>#VALUE!</v>
      </c>
      <c r="G83" s="3" t="e">
        <f>15*(GST+HOUR(Moon!G83)+MINUTE(Moon!G83)/60-RA)+lng</f>
        <v>#VALUE!</v>
      </c>
      <c r="H83" s="3">
        <f>15*(GST+HOUR(Moon!H83)+MINUTE(Moon!H83)/60-RA)+lng</f>
        <v>98.28300000000002</v>
      </c>
      <c r="I83" s="3" t="e">
        <f>15*(GST+HOUR(Moon!I83)+MINUTE(Moon!I83)/60-RA)+lng</f>
        <v>#VALUE!</v>
      </c>
      <c r="J83" s="3" t="e">
        <f>15*(GST+HOUR(Moon!J83)+MINUTE(Moon!J83)/60-RA)+lng</f>
        <v>#VALUE!</v>
      </c>
      <c r="K83" s="3">
        <f>15*(GST+HOUR(Moon!K83)+MINUTE(Moon!K83)/60-RA)+lng</f>
        <v>126.78300000000002</v>
      </c>
    </row>
    <row r="84" spans="5:11" ht="12.75">
      <c r="E84" s="3">
        <f>15*(GST+HOUR(Moon!E84)+MINUTE(Moon!E84)/60-RA)+lng</f>
        <v>196.64299999999997</v>
      </c>
      <c r="F84" s="3" t="e">
        <f>15*(GST+HOUR(Moon!F84)+MINUTE(Moon!F84)/60-RA)+lng</f>
        <v>#VALUE!</v>
      </c>
      <c r="G84" s="3" t="e">
        <f>15*(GST+HOUR(Moon!G84)+MINUTE(Moon!G84)/60-RA)+lng</f>
        <v>#VALUE!</v>
      </c>
      <c r="H84" s="3">
        <f>15*(GST+HOUR(Moon!H84)+MINUTE(Moon!H84)/60-RA)+lng</f>
        <v>213.89300000000003</v>
      </c>
      <c r="I84" s="3" t="e">
        <f>15*(GST+HOUR(Moon!I84)+MINUTE(Moon!I84)/60-RA)+lng</f>
        <v>#VALUE!</v>
      </c>
      <c r="J84" s="3" t="e">
        <f>15*(GST+HOUR(Moon!J84)+MINUTE(Moon!J84)/60-RA)+lng</f>
        <v>#VALUE!</v>
      </c>
      <c r="K84" s="3">
        <f>15*(GST+HOUR(Moon!K84)+MINUTE(Moon!K84)/60-RA)+lng</f>
        <v>231.39300000000003</v>
      </c>
    </row>
    <row r="85" spans="5:11" ht="12.75">
      <c r="E85" s="3">
        <f>15*(GST+HOUR(Moon!E85)+MINUTE(Moon!E85)/60-RA)+lng</f>
        <v>138.993</v>
      </c>
      <c r="F85" s="3" t="e">
        <f>15*(GST+HOUR(Moon!F85)+MINUTE(Moon!F85)/60-RA)+lng</f>
        <v>#VALUE!</v>
      </c>
      <c r="G85" s="3" t="e">
        <f>15*(GST+HOUR(Moon!G85)+MINUTE(Moon!G85)/60-RA)+lng</f>
        <v>#VALUE!</v>
      </c>
      <c r="H85" s="3">
        <f>15*(GST+HOUR(Moon!H85)+MINUTE(Moon!H85)/60-RA)+lng</f>
        <v>167.74299999999997</v>
      </c>
      <c r="I85" s="3" t="e">
        <f>15*(GST+HOUR(Moon!I85)+MINUTE(Moon!I85)/60-RA)+lng</f>
        <v>#VALUE!</v>
      </c>
      <c r="J85" s="3" t="e">
        <f>15*(GST+HOUR(Moon!J85)+MINUTE(Moon!J85)/60-RA)+lng</f>
        <v>#VALUE!</v>
      </c>
      <c r="K85" s="3">
        <f>15*(GST+HOUR(Moon!K85)+MINUTE(Moon!K85)/60-RA)+lng</f>
        <v>196.743</v>
      </c>
    </row>
    <row r="86" spans="5:11" ht="12.75">
      <c r="E86" s="3">
        <f>15*(GST+HOUR(Moon!E86)+MINUTE(Moon!E86)/60-RA)+lng</f>
        <v>221.39799999999997</v>
      </c>
      <c r="F86" s="3">
        <f>15*(GST+HOUR(Moon!F86)+MINUTE(Moon!F86)/60-RA)+lng</f>
        <v>238.64799999999997</v>
      </c>
      <c r="G86" s="3">
        <f>15*(GST+HOUR(Moon!G86)+MINUTE(Moon!G86)/60-RA)+lng</f>
        <v>258.89799999999997</v>
      </c>
      <c r="H86" s="3">
        <f>15*(GST+HOUR(Moon!H86)+MINUTE(Moon!H86)/60-RA)+lng</f>
        <v>264.398</v>
      </c>
      <c r="I86" s="3">
        <f>15*(GST+HOUR(Moon!I86)+MINUTE(Moon!I86)/60-RA)+lng</f>
        <v>269.898</v>
      </c>
      <c r="J86" s="3">
        <f>15*(GST+HOUR(Moon!J86)+MINUTE(Moon!J86)/60-RA)+lng</f>
        <v>-69.85199999999999</v>
      </c>
      <c r="K86" s="3">
        <f>15*(GST+HOUR(Moon!K86)+MINUTE(Moon!K86)/60-RA)+lng</f>
        <v>-52.60200000000002</v>
      </c>
    </row>
    <row r="87" spans="5:11" ht="12.75">
      <c r="E87" s="3">
        <f>15*(GST+HOUR(Moon!E87)+MINUTE(Moon!E87)/60-RA)+lng</f>
        <v>-59.332</v>
      </c>
      <c r="F87" s="3">
        <f>15*(GST+HOUR(Moon!F87)+MINUTE(Moon!F87)/60-RA)+lng</f>
        <v>-44.082</v>
      </c>
      <c r="G87" s="3">
        <f>15*(GST+HOUR(Moon!G87)+MINUTE(Moon!G87)/60-RA)+lng</f>
        <v>-24.331999999999994</v>
      </c>
      <c r="H87" s="3">
        <f>15*(GST+HOUR(Moon!H87)+MINUTE(Moon!H87)/60-RA)+lng</f>
        <v>-19.831999999999994</v>
      </c>
      <c r="I87" s="3">
        <f>15*(GST+HOUR(Moon!I87)+MINUTE(Moon!I87)/60-RA)+lng</f>
        <v>-15.332</v>
      </c>
      <c r="J87" s="3">
        <f>15*(GST+HOUR(Moon!J87)+MINUTE(Moon!J87)/60-RA)+lng</f>
        <v>4.418000000000021</v>
      </c>
      <c r="K87" s="3">
        <f>15*(GST+HOUR(Moon!K87)+MINUTE(Moon!K87)/60-RA)+lng</f>
        <v>19.668000000000006</v>
      </c>
    </row>
    <row r="88" spans="5:11" ht="12.75">
      <c r="E88" s="3" t="e">
        <f>15*(GST+HOUR(Moon!E98)+MINUTE(Moon!E98)/60-RA)+lng</f>
        <v>#VALUE!</v>
      </c>
      <c r="F88" s="3" t="e">
        <f>15*(GST+HOUR(Moon!F98)+MINUTE(Moon!F98)/60-RA)+lng</f>
        <v>#VALUE!</v>
      </c>
      <c r="G88" s="3" t="e">
        <f>15*(GST+HOUR(Moon!G98)+MINUTE(Moon!G98)/60-RA)+lng</f>
        <v>#VALUE!</v>
      </c>
      <c r="H88" s="3" t="e">
        <f>15*(GST+HOUR(Moon!H98)+MINUTE(Moon!H98)/60-RA)+lng</f>
        <v>#VALUE!</v>
      </c>
      <c r="I88" s="3" t="e">
        <f>15*(GST+HOUR(Moon!I88)+MINUTE(Moon!I88)/60-RA)+lng</f>
        <v>#VALUE!</v>
      </c>
      <c r="J88" s="3" t="e">
        <f>15*(GST+HOUR(Moon!J88)+MINUTE(Moon!J88)/60-RA)+lng</f>
        <v>#VALUE!</v>
      </c>
      <c r="K88" s="3" t="e">
        <f>15*(GST+HOUR(Moon!K88)+MINUTE(Moon!K88)/60-RA)+lng</f>
        <v>#VALUE!</v>
      </c>
    </row>
    <row r="89" spans="5:11" ht="12.75">
      <c r="E89" s="3" t="e">
        <f>15*(GST+HOUR(Moon!E99)+MINUTE(Moon!E99)/60-RA)+lng</f>
        <v>#VALUE!</v>
      </c>
      <c r="F89" s="3" t="e">
        <f>15*(GST+HOUR(Moon!F99)+MINUTE(Moon!F99)/60-RA)+lng</f>
        <v>#VALUE!</v>
      </c>
      <c r="G89" s="3" t="e">
        <f>15*(GST+HOUR(Moon!G99)+MINUTE(Moon!G99)/60-RA)+lng</f>
        <v>#VALUE!</v>
      </c>
      <c r="H89" s="3" t="e">
        <f>15*(GST+HOUR(Moon!H99)+MINUTE(Moon!H99)/60-RA)+lng</f>
        <v>#VALUE!</v>
      </c>
      <c r="I89" s="3" t="e">
        <f>15*(GST+HOUR(Moon!I89)+MINUTE(Moon!I89)/60-RA)+lng</f>
        <v>#VALUE!</v>
      </c>
      <c r="J89" s="3" t="e">
        <f>15*(GST+HOUR(Moon!J99)+MINUTE(Moon!J99)/60-RA)+lng</f>
        <v>#VALUE!</v>
      </c>
      <c r="K89" s="3" t="e">
        <f>15*(GST+HOUR(Moon!K99)+MINUTE(Moon!K99)/60-RA)+lng</f>
        <v>#VALUE!</v>
      </c>
    </row>
    <row r="90" spans="5:11" ht="12.75">
      <c r="E90" s="3" t="e">
        <f>15*(GST+HOUR(Moon!E100)+MINUTE(Moon!E100)/60-RA)+lng</f>
        <v>#VALUE!</v>
      </c>
      <c r="F90" s="3" t="e">
        <f>15*(GST+HOUR(Moon!F100)+MINUTE(Moon!F100)/60-RA)+lng</f>
        <v>#VALUE!</v>
      </c>
      <c r="G90" s="3" t="e">
        <f>15*(GST+HOUR(Moon!G100)+MINUTE(Moon!G100)/60-RA)+lng</f>
        <v>#VALUE!</v>
      </c>
      <c r="H90" s="3" t="e">
        <f>15*(GST+HOUR(Moon!H100)+MINUTE(Moon!H100)/60-RA)+lng</f>
        <v>#VALUE!</v>
      </c>
      <c r="I90" s="3" t="e">
        <f>15*(GST+HOUR(Moon!I100)+MINUTE(Moon!I100)/60-RA)+lng</f>
        <v>#VALUE!</v>
      </c>
      <c r="J90" s="3" t="e">
        <f>15*(GST+HOUR(Moon!J100)+MINUTE(Moon!J100)/60-RA)+lng</f>
        <v>#VALUE!</v>
      </c>
      <c r="K90" s="3" t="e">
        <f>15*(GST+HOUR(Moon!K100)+MINUTE(Moon!K100)/60-RA)+lng</f>
        <v>#VALUE!</v>
      </c>
    </row>
    <row r="91" spans="5:11" ht="12.75">
      <c r="E91" s="3" t="e">
        <f>15*(GST+HOUR(Moon!E101)+MINUTE(Moon!E101)/60-RA)+lng</f>
        <v>#VALUE!</v>
      </c>
      <c r="F91" s="3" t="e">
        <f>15*(GST+HOUR(Moon!F101)+MINUTE(Moon!F101)/60-RA)+lng</f>
        <v>#VALUE!</v>
      </c>
      <c r="G91" s="3" t="e">
        <f>15*(GST+HOUR(Moon!G101)+MINUTE(Moon!G101)/60-RA)+lng</f>
        <v>#VALUE!</v>
      </c>
      <c r="H91" s="3" t="e">
        <f>15*(GST+HOUR(Moon!H101)+MINUTE(Moon!H101)/60-RA)+lng</f>
        <v>#VALUE!</v>
      </c>
      <c r="I91" s="3" t="e">
        <f>15*(GST+HOUR(Moon!I101)+MINUTE(Moon!I101)/60-RA)+lng</f>
        <v>#VALUE!</v>
      </c>
      <c r="J91" s="3" t="e">
        <f>15*(GST+HOUR(Moon!J101)+MINUTE(Moon!J101)/60-RA)+lng</f>
        <v>#VALUE!</v>
      </c>
      <c r="K91" s="3" t="e">
        <f>15*(GST+HOUR(Moon!K101)+MINUTE(Moon!K101)/60-RA)+lng</f>
        <v>#VALUE!</v>
      </c>
    </row>
    <row r="92" spans="5:11" ht="12.75">
      <c r="E92" s="3" t="e">
        <f>15*(GST+HOUR(Moon!E102)+MINUTE(Moon!E102)/60-RA)+lng</f>
        <v>#VALUE!</v>
      </c>
      <c r="F92" s="3" t="e">
        <f>15*(GST+HOUR(Moon!F102)+MINUTE(Moon!F102)/60-RA)+lng</f>
        <v>#VALUE!</v>
      </c>
      <c r="G92" s="3" t="e">
        <f>15*(GST+HOUR(Moon!G102)+MINUTE(Moon!G102)/60-RA)+lng</f>
        <v>#VALUE!</v>
      </c>
      <c r="H92" s="3" t="e">
        <f>15*(GST+HOUR(Moon!H102)+MINUTE(Moon!H102)/60-RA)+lng</f>
        <v>#VALUE!</v>
      </c>
      <c r="I92" s="3" t="e">
        <f>15*(GST+HOUR(Moon!I102)+MINUTE(Moon!I102)/60-RA)+lng</f>
        <v>#VALUE!</v>
      </c>
      <c r="J92" s="3" t="e">
        <f>15*(GST+HOUR(Moon!J102)+MINUTE(Moon!J102)/60-RA)+lng</f>
        <v>#VALUE!</v>
      </c>
      <c r="K92" s="3" t="e">
        <f>15*(GST+HOUR(Moon!K102)+MINUTE(Moon!K102)/60-RA)+lng</f>
        <v>#VALUE!</v>
      </c>
    </row>
    <row r="93" spans="5:11" ht="12.75">
      <c r="E93" s="3" t="e">
        <f>15*(GST+HOUR(Moon!E103)+MINUTE(Moon!E103)/60-RA)+lng</f>
        <v>#VALUE!</v>
      </c>
      <c r="F93" s="3" t="e">
        <f>15*(GST+HOUR(Moon!F103)+MINUTE(Moon!F103)/60-RA)+lng</f>
        <v>#VALUE!</v>
      </c>
      <c r="G93" s="3" t="e">
        <f>15*(GST+HOUR(Moon!G103)+MINUTE(Moon!G103)/60-RA)+lng</f>
        <v>#VALUE!</v>
      </c>
      <c r="H93" s="3" t="e">
        <f>15*(GST+HOUR(Moon!H103)+MINUTE(Moon!H103)/60-RA)+lng</f>
        <v>#VALUE!</v>
      </c>
      <c r="I93" s="3" t="e">
        <f>15*(GST+HOUR(Moon!I103)+MINUTE(Moon!I103)/60-RA)+lng</f>
        <v>#VALUE!</v>
      </c>
      <c r="J93" s="3" t="e">
        <f>15*(GST+HOUR(Moon!J103)+MINUTE(Moon!J103)/60-RA)+lng</f>
        <v>#VALUE!</v>
      </c>
      <c r="K93" s="3" t="e">
        <f>15*(GST+HOUR(Moon!K103)+MINUTE(Moon!K103)/60-RA)+lng</f>
        <v>#VALUE!</v>
      </c>
    </row>
    <row r="94" spans="5:11" ht="12.75">
      <c r="E94" s="3" t="e">
        <f>15*(GST+HOUR(Moon!E104)+MINUTE(Moon!E104)/60-RA)+lng</f>
        <v>#VALUE!</v>
      </c>
      <c r="F94" s="3" t="e">
        <f>15*(GST+HOUR(Moon!F104)+MINUTE(Moon!F104)/60-RA)+lng</f>
        <v>#VALUE!</v>
      </c>
      <c r="G94" s="3" t="e">
        <f>15*(GST+HOUR(Moon!G104)+MINUTE(Moon!G104)/60-RA)+lng</f>
        <v>#VALUE!</v>
      </c>
      <c r="H94" s="3" t="e">
        <f>15*(GST+HOUR(Moon!H104)+MINUTE(Moon!H104)/60-RA)+lng</f>
        <v>#VALUE!</v>
      </c>
      <c r="I94" s="3" t="e">
        <f>15*(GST+HOUR(Moon!I104)+MINUTE(Moon!I104)/60-RA)+lng</f>
        <v>#VALUE!</v>
      </c>
      <c r="J94" s="3" t="e">
        <f>15*(GST+HOUR(Moon!J104)+MINUTE(Moon!J104)/60-RA)+lng</f>
        <v>#VALUE!</v>
      </c>
      <c r="K94" s="3" t="e">
        <f>15*(GST+HOUR(Moon!K104)+MINUTE(Moon!K104)/60-RA)+lng</f>
        <v>#VALUE!</v>
      </c>
    </row>
    <row r="95" spans="5:11" ht="12.75">
      <c r="E95" s="3" t="e">
        <f>15*(GST+HOUR(Moon!E105)+MINUTE(Moon!E105)/60-RA)+lng</f>
        <v>#VALUE!</v>
      </c>
      <c r="F95" s="3" t="e">
        <f>15*(GST+HOUR(Moon!F105)+MINUTE(Moon!F105)/60-RA)+lng</f>
        <v>#VALUE!</v>
      </c>
      <c r="G95" s="3" t="e">
        <f>15*(GST+HOUR(Moon!G105)+MINUTE(Moon!G105)/60-RA)+lng</f>
        <v>#VALUE!</v>
      </c>
      <c r="H95" s="3" t="e">
        <f>15*(GST+HOUR(Moon!H105)+MINUTE(Moon!H105)/60-RA)+lng</f>
        <v>#VALUE!</v>
      </c>
      <c r="I95" s="3" t="e">
        <f>15*(GST+HOUR(Moon!I105)+MINUTE(Moon!I105)/60-RA)+lng</f>
        <v>#VALUE!</v>
      </c>
      <c r="J95" s="3" t="e">
        <f>15*(GST+HOUR(Moon!J105)+MINUTE(Moon!J105)/60-RA)+lng</f>
        <v>#VALUE!</v>
      </c>
      <c r="K95" s="3" t="e">
        <f>15*(GST+HOUR(Moon!K105)+MINUTE(Moon!K105)/60-RA)+lng</f>
        <v>#VALUE!</v>
      </c>
    </row>
    <row r="96" spans="5:11" ht="12.75">
      <c r="E96" s="3" t="e">
        <f>15*(GST+HOUR(Moon!E106)+MINUTE(Moon!E106)/60-RA)+lng</f>
        <v>#VALUE!</v>
      </c>
      <c r="F96" s="3" t="e">
        <f>15*(GST+HOUR(Moon!F106)+MINUTE(Moon!F106)/60-RA)+lng</f>
        <v>#VALUE!</v>
      </c>
      <c r="G96" s="3" t="e">
        <f>15*(GST+HOUR(Moon!G106)+MINUTE(Moon!G106)/60-RA)+lng</f>
        <v>#VALUE!</v>
      </c>
      <c r="H96" s="3" t="e">
        <f>15*(GST+HOUR(Moon!H106)+MINUTE(Moon!H106)/60-RA)+lng</f>
        <v>#VALUE!</v>
      </c>
      <c r="I96" s="3" t="e">
        <f>15*(GST+HOUR(Moon!I106)+MINUTE(Moon!I106)/60-RA)+lng</f>
        <v>#VALUE!</v>
      </c>
      <c r="J96" s="3" t="e">
        <f>15*(GST+HOUR(Moon!J106)+MINUTE(Moon!J106)/60-RA)+lng</f>
        <v>#VALUE!</v>
      </c>
      <c r="K96" s="3" t="e">
        <f>15*(GST+HOUR(Moon!K106)+MINUTE(Moon!K106)/60-RA)+lng</f>
        <v>#VALUE!</v>
      </c>
    </row>
    <row r="97" spans="5:11" ht="12.75">
      <c r="E97" s="3" t="e">
        <f>15*(GST+HOUR(Moon!E107)+MINUTE(Moon!E107)/60-RA)+lng</f>
        <v>#VALUE!</v>
      </c>
      <c r="F97" s="3" t="e">
        <f>15*(GST+HOUR(Moon!F107)+MINUTE(Moon!F107)/60-RA)+lng</f>
        <v>#VALUE!</v>
      </c>
      <c r="G97" s="3" t="e">
        <f>15*(GST+HOUR(Moon!G107)+MINUTE(Moon!G107)/60-RA)+lng</f>
        <v>#VALUE!</v>
      </c>
      <c r="H97" s="3" t="e">
        <f>15*(GST+HOUR(Moon!H107)+MINUTE(Moon!H107)/60-RA)+lng</f>
        <v>#VALUE!</v>
      </c>
      <c r="I97" s="3" t="e">
        <f>15*(GST+HOUR(Moon!I107)+MINUTE(Moon!I107)/60-RA)+lng</f>
        <v>#VALUE!</v>
      </c>
      <c r="J97" s="3" t="e">
        <f>15*(GST+HOUR(Moon!J107)+MINUTE(Moon!J107)/60-RA)+lng</f>
        <v>#VALUE!</v>
      </c>
      <c r="K97" s="3" t="e">
        <f>15*(GST+HOUR(Moon!K107)+MINUTE(Moon!K107)/60-RA)+lng</f>
        <v>#VALUE!</v>
      </c>
    </row>
    <row r="98" spans="5:11" ht="12.75">
      <c r="E98" s="3" t="e">
        <f>15*(GST+HOUR(Moon!E108)+MINUTE(Moon!E108)/60-RA)+lng</f>
        <v>#VALUE!</v>
      </c>
      <c r="F98" s="3" t="e">
        <f>15*(GST+HOUR(Moon!F108)+MINUTE(Moon!F108)/60-RA)+lng</f>
        <v>#VALUE!</v>
      </c>
      <c r="G98" s="3" t="e">
        <f>15*(GST+HOUR(Moon!G108)+MINUTE(Moon!G108)/60-RA)+lng</f>
        <v>#VALUE!</v>
      </c>
      <c r="H98" s="3" t="e">
        <f>15*(GST+HOUR(Moon!H108)+MINUTE(Moon!H108)/60-RA)+lng</f>
        <v>#VALUE!</v>
      </c>
      <c r="I98" s="3" t="e">
        <f>15*(GST+HOUR(Moon!I108)+MINUTE(Moon!I108)/60-RA)+lng</f>
        <v>#VALUE!</v>
      </c>
      <c r="J98" s="3" t="e">
        <f>15*(GST+HOUR(Moon!J108)+MINUTE(Moon!J108)/60-RA)+lng</f>
        <v>#VALUE!</v>
      </c>
      <c r="K98" s="3" t="e">
        <f>15*(GST+HOUR(Moon!K108)+MINUTE(Moon!K108)/60-RA)+lng</f>
        <v>#VALUE!</v>
      </c>
    </row>
    <row r="99" spans="5:11" ht="12.75">
      <c r="E99" s="3" t="e">
        <f>15*(GST+HOUR(Moon!E109)+MINUTE(Moon!E109)/60-RA)+lng</f>
        <v>#VALUE!</v>
      </c>
      <c r="F99" s="3" t="e">
        <f>15*(GST+HOUR(Moon!F109)+MINUTE(Moon!F109)/60-RA)+lng</f>
        <v>#VALUE!</v>
      </c>
      <c r="G99" s="3" t="e">
        <f>15*(GST+HOUR(Moon!G109)+MINUTE(Moon!G109)/60-RA)+lng</f>
        <v>#VALUE!</v>
      </c>
      <c r="H99" s="3" t="e">
        <f>15*(GST+HOUR(Moon!H109)+MINUTE(Moon!H109)/60-RA)+lng</f>
        <v>#VALUE!</v>
      </c>
      <c r="I99" s="3" t="e">
        <f>15*(GST+HOUR(Moon!I109)+MINUTE(Moon!I109)/60-RA)+lng</f>
        <v>#VALUE!</v>
      </c>
      <c r="J99" s="3" t="e">
        <f>15*(GST+HOUR(Moon!J109)+MINUTE(Moon!J109)/60-RA)+lng</f>
        <v>#VALUE!</v>
      </c>
      <c r="K99" s="3" t="e">
        <f>15*(GST+HOUR(Moon!K109)+MINUTE(Moon!K109)/60-RA)+lng</f>
        <v>#VALUE!</v>
      </c>
    </row>
    <row r="100" spans="5:11" ht="12.75">
      <c r="E100" s="3" t="e">
        <f>15*(GST+HOUR(Moon!E110)+MINUTE(Moon!E110)/60-RA)+lng</f>
        <v>#VALUE!</v>
      </c>
      <c r="F100" s="3" t="e">
        <f>15*(GST+HOUR(Moon!F110)+MINUTE(Moon!F110)/60-RA)+lng</f>
        <v>#VALUE!</v>
      </c>
      <c r="G100" s="3" t="e">
        <f>15*(GST+HOUR(Moon!G110)+MINUTE(Moon!G110)/60-RA)+lng</f>
        <v>#VALUE!</v>
      </c>
      <c r="H100" s="3" t="e">
        <f>15*(GST+HOUR(Moon!H110)+MINUTE(Moon!H110)/60-RA)+lng</f>
        <v>#VALUE!</v>
      </c>
      <c r="I100" s="3" t="e">
        <f>15*(GST+HOUR(Moon!I110)+MINUTE(Moon!I110)/60-RA)+lng</f>
        <v>#VALUE!</v>
      </c>
      <c r="J100" s="3" t="e">
        <f>15*(GST+HOUR(Moon!J110)+MINUTE(Moon!J110)/60-RA)+lng</f>
        <v>#VALUE!</v>
      </c>
      <c r="K100" s="3" t="e">
        <f>15*(GST+HOUR(Moon!K110)+MINUTE(Moon!K110)/60-RA)+lng</f>
        <v>#VALUE!</v>
      </c>
    </row>
    <row r="101" spans="5:11" ht="12.75">
      <c r="E101" s="3" t="e">
        <f>15*(GST+HOUR(Moon!E111)+MINUTE(Moon!E111)/60-RA)+lng</f>
        <v>#VALUE!</v>
      </c>
      <c r="F101" s="3" t="e">
        <f>15*(GST+HOUR(Moon!F111)+MINUTE(Moon!F111)/60-RA)+lng</f>
        <v>#VALUE!</v>
      </c>
      <c r="G101" s="3" t="e">
        <f>15*(GST+HOUR(Moon!G111)+MINUTE(Moon!G111)/60-RA)+lng</f>
        <v>#VALUE!</v>
      </c>
      <c r="H101" s="3" t="e">
        <f>15*(GST+HOUR(Moon!H111)+MINUTE(Moon!H111)/60-RA)+lng</f>
        <v>#VALUE!</v>
      </c>
      <c r="I101" s="3" t="e">
        <f>15*(GST+HOUR(Moon!I111)+MINUTE(Moon!I111)/60-RA)+lng</f>
        <v>#VALUE!</v>
      </c>
      <c r="J101" s="3" t="e">
        <f>15*(GST+HOUR(Moon!J111)+MINUTE(Moon!J111)/60-RA)+lng</f>
        <v>#VALUE!</v>
      </c>
      <c r="K101" s="3" t="e">
        <f>15*(GST+HOUR(Moon!K111)+MINUTE(Moon!K111)/60-RA)+lng</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NASA/GSFC - Code 693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Espenak</dc:creator>
  <cp:keywords/>
  <dc:description/>
  <cp:lastModifiedBy>Fred Espenak</cp:lastModifiedBy>
  <cp:lastPrinted>2004-02-12T20:41:13Z</cp:lastPrinted>
  <dcterms:created xsi:type="dcterms:W3CDTF">2003-02-24T20:51:14Z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