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80" yWindow="720" windowWidth="19360" windowHeight="11760" activeTab="0"/>
  </bookViews>
  <sheets>
    <sheet name="Moon" sheetId="1" r:id="rId1"/>
    <sheet name="Locations" sheetId="2" r:id="rId2"/>
    <sheet name="X" sheetId="3" r:id="rId3"/>
  </sheets>
  <definedNames>
    <definedName name="Dec">'Moon'!$M$30:$M$88</definedName>
    <definedName name="DTR">'X'!$N$25</definedName>
    <definedName name="GST">'Moon'!$N$30:$N$88</definedName>
    <definedName name="lat">'Moon'!$E$25</definedName>
    <definedName name="lng">'Moon'!$E$26</definedName>
    <definedName name="Place">'Moon'!$E$24</definedName>
    <definedName name="_xlnm.Print_Area" localSheetId="0">'Moon'!$A$1:$U$94</definedName>
    <definedName name="RA">'Moon'!$L$30:$L$88</definedName>
    <definedName name="RTD">'X'!$N$24</definedName>
  </definedNames>
  <calcPr fullCalcOnLoad="1" refMode="R1C1"/>
</workbook>
</file>

<file path=xl/sharedStrings.xml><?xml version="1.0" encoding="utf-8"?>
<sst xmlns="http://schemas.openxmlformats.org/spreadsheetml/2006/main" count="1101" uniqueCount="770">
  <si>
    <t>You may copy any location below and paste it into the Lunar Eclipse table to calculate the Moon's altitude for that location.</t>
  </si>
  <si>
    <t>01:44</t>
  </si>
  <si>
    <t xml:space="preserve"> 5.121</t>
  </si>
  <si>
    <t xml:space="preserve"> 23.87</t>
  </si>
  <si>
    <t xml:space="preserve"> 5.243</t>
  </si>
  <si>
    <t>1974 Jun 04</t>
  </si>
  <si>
    <t xml:space="preserve"> 1.901</t>
  </si>
  <si>
    <t>19:24</t>
  </si>
  <si>
    <t>20:39</t>
  </si>
  <si>
    <t>23:53</t>
  </si>
  <si>
    <t>01:08</t>
  </si>
  <si>
    <t>16.835</t>
  </si>
  <si>
    <t>-22.98</t>
  </si>
  <si>
    <t>16.864</t>
  </si>
  <si>
    <t>1974 Nov 29</t>
  </si>
  <si>
    <t xml:space="preserve"> 1.295</t>
  </si>
  <si>
    <t>12:25</t>
  </si>
  <si>
    <t>14:35</t>
  </si>
  <si>
    <t>15:13</t>
  </si>
  <si>
    <t>15:52</t>
  </si>
  <si>
    <t>18:01</t>
  </si>
  <si>
    <t xml:space="preserve"> 4.345</t>
  </si>
  <si>
    <t xml:space="preserve"> 21.78</t>
  </si>
  <si>
    <t xml:space="preserve"> 4.541</t>
  </si>
  <si>
    <t>1975 May 25</t>
  </si>
  <si>
    <t xml:space="preserve"> 2.447</t>
  </si>
  <si>
    <t>02:59</t>
  </si>
  <si>
    <t>05:04</t>
  </si>
  <si>
    <t>05:48</t>
  </si>
  <si>
    <t>06:33</t>
  </si>
  <si>
    <t>07:36</t>
  </si>
  <si>
    <t>08:38</t>
  </si>
  <si>
    <t>16.094</t>
  </si>
  <si>
    <t>-20.61</t>
  </si>
  <si>
    <t>16.146</t>
  </si>
  <si>
    <t>1975 Nov 18</t>
  </si>
  <si>
    <t xml:space="preserve"> 2.161</t>
  </si>
  <si>
    <t xml:space="preserve"> 1.069</t>
  </si>
  <si>
    <t>19:26</t>
  </si>
  <si>
    <t>22:23</t>
  </si>
  <si>
    <t>22:44</t>
  </si>
  <si>
    <t>00:08</t>
  </si>
  <si>
    <t xml:space="preserve"> 3.579</t>
  </si>
  <si>
    <t xml:space="preserve"> 18.87</t>
  </si>
  <si>
    <t xml:space="preserve"> 3.822</t>
  </si>
  <si>
    <t xml:space="preserve"> 2.836</t>
  </si>
  <si>
    <t xml:space="preserve"> 15.92</t>
  </si>
  <si>
    <t xml:space="preserve"> 3.101</t>
  </si>
  <si>
    <t>1958 Apr 04</t>
  </si>
  <si>
    <t xml:space="preserve"> 0.039</t>
  </si>
  <si>
    <t>03:33</t>
  </si>
  <si>
    <t>12.820</t>
  </si>
  <si>
    <t xml:space="preserve"> -6.98</t>
  </si>
  <si>
    <t>12.798</t>
  </si>
  <si>
    <t>1958 May 03</t>
  </si>
  <si>
    <t xml:space="preserve"> 0.992</t>
  </si>
  <si>
    <t xml:space="preserve"> 0.015</t>
  </si>
  <si>
    <t>10:10</t>
  </si>
  <si>
    <t>12:00</t>
  </si>
  <si>
    <t>12:13</t>
  </si>
  <si>
    <t>12:26</t>
  </si>
  <si>
    <t>14:16</t>
  </si>
  <si>
    <t>14.689</t>
  </si>
  <si>
    <t>-14.60</t>
  </si>
  <si>
    <t>Portland</t>
  </si>
  <si>
    <t>San Francisco</t>
  </si>
  <si>
    <t>Washington DC</t>
  </si>
  <si>
    <t>Miami</t>
  </si>
  <si>
    <t>London</t>
  </si>
  <si>
    <t>Paris</t>
  </si>
  <si>
    <t>Athens</t>
  </si>
  <si>
    <t>Helsinki</t>
  </si>
  <si>
    <t>Table Explanation:</t>
  </si>
  <si>
    <t>Buenos Aires</t>
  </si>
  <si>
    <t>Canada</t>
  </si>
  <si>
    <t>Ottawa</t>
  </si>
  <si>
    <t>Québec</t>
  </si>
  <si>
    <t>Toronto</t>
  </si>
  <si>
    <t>Vancouver</t>
  </si>
  <si>
    <t>South America</t>
  </si>
  <si>
    <t>La Paz</t>
  </si>
  <si>
    <t>Quito</t>
  </si>
  <si>
    <t>Santiago</t>
  </si>
  <si>
    <t>Mexico City</t>
  </si>
  <si>
    <t>San Jose</t>
  </si>
  <si>
    <t>Mexico, Central America, Caribbean</t>
  </si>
  <si>
    <t>San Juan</t>
  </si>
  <si>
    <t>Berlin</t>
  </si>
  <si>
    <t>Bern</t>
  </si>
  <si>
    <t>Copenhagen</t>
  </si>
  <si>
    <t>Dublin</t>
  </si>
  <si>
    <t>Madrid</t>
  </si>
  <si>
    <t>Atlantic</t>
  </si>
  <si>
    <t>Reykjavík</t>
  </si>
  <si>
    <t>Vienna</t>
  </si>
  <si>
    <t>Russia</t>
  </si>
  <si>
    <t>Moscow</t>
  </si>
  <si>
    <t>St. Petersburg</t>
  </si>
  <si>
    <t>Asia</t>
  </si>
  <si>
    <t>Asia Minor</t>
  </si>
  <si>
    <t>China</t>
  </si>
  <si>
    <t>It is used as a work sheet for calculating the Moon's altitude during each lunar eclipse.</t>
  </si>
  <si>
    <t xml:space="preserve"> 1.513</t>
  </si>
  <si>
    <t xml:space="preserve">  9.15</t>
  </si>
  <si>
    <t xml:space="preserve"> 1.748</t>
  </si>
  <si>
    <t>1968 Apr 13</t>
  </si>
  <si>
    <t xml:space="preserve"> 2.097</t>
  </si>
  <si>
    <t>02:11</t>
  </si>
  <si>
    <t>03:10</t>
  </si>
  <si>
    <t>22.943</t>
  </si>
  <si>
    <t xml:space="preserve"> -6.49</t>
  </si>
  <si>
    <t>22.971</t>
  </si>
  <si>
    <t>1961 Mar 02</t>
  </si>
  <si>
    <t xml:space="preserve"> 1.909</t>
  </si>
  <si>
    <t xml:space="preserve"> 0.805</t>
  </si>
  <si>
    <t>11:51</t>
  </si>
  <si>
    <t>16:24</t>
  </si>
  <si>
    <t>10.887</t>
  </si>
  <si>
    <t xml:space="preserve">  7.64</t>
  </si>
  <si>
    <t>10.673</t>
  </si>
  <si>
    <t>1961 Aug 26</t>
  </si>
  <si>
    <t xml:space="preserve"> 1.958</t>
  </si>
  <si>
    <t>00:36</t>
  </si>
  <si>
    <t>01:35</t>
  </si>
  <si>
    <t>04:42</t>
  </si>
  <si>
    <t>05:40</t>
  </si>
  <si>
    <t>22.316</t>
  </si>
  <si>
    <t>-11.02</t>
  </si>
  <si>
    <t>22.276</t>
  </si>
  <si>
    <t>1962 Feb 19</t>
  </si>
  <si>
    <t xml:space="preserve"> 0.638</t>
  </si>
  <si>
    <t>-0.482</t>
  </si>
  <si>
    <t>11:04</t>
  </si>
  <si>
    <t>13:03</t>
  </si>
  <si>
    <t>15:02</t>
  </si>
  <si>
    <t>10.185</t>
  </si>
  <si>
    <t xml:space="preserve"> 12.42</t>
  </si>
  <si>
    <t xml:space="preserve"> 9.933</t>
  </si>
  <si>
    <t>1962 Jul 17</t>
  </si>
  <si>
    <t xml:space="preserve"> 0.418</t>
  </si>
  <si>
    <t>-0.578</t>
  </si>
  <si>
    <t>11:54</t>
  </si>
  <si>
    <t>13:21</t>
  </si>
  <si>
    <t>-19.92</t>
  </si>
  <si>
    <t>19.655</t>
  </si>
  <si>
    <t>1962 Aug 15</t>
  </si>
  <si>
    <t xml:space="preserve"> 0.621</t>
  </si>
  <si>
    <t>-0.356</t>
  </si>
  <si>
    <t>18:16</t>
  </si>
  <si>
    <t>19:57</t>
  </si>
  <si>
    <t>21.676</t>
  </si>
  <si>
    <t>-15.22</t>
  </si>
  <si>
    <t>21.583</t>
  </si>
  <si>
    <t>1963 Jan 09</t>
  </si>
  <si>
    <t xml:space="preserve"> 1.044</t>
  </si>
  <si>
    <t>21:04</t>
  </si>
  <si>
    <t>23:19</t>
  </si>
  <si>
    <t>01:34</t>
  </si>
  <si>
    <t xml:space="preserve"> 7.367</t>
  </si>
  <si>
    <t xml:space="preserve"> 21.13</t>
  </si>
  <si>
    <t xml:space="preserve"> 7.251</t>
  </si>
  <si>
    <t>1963 Jul 06</t>
  </si>
  <si>
    <t xml:space="preserve"> 1.762</t>
  </si>
  <si>
    <t xml:space="preserve"> 0.711</t>
  </si>
  <si>
    <t>20:32</t>
  </si>
  <si>
    <t>23:33</t>
  </si>
  <si>
    <t>00:48</t>
  </si>
  <si>
    <t>19.021</t>
  </si>
  <si>
    <t>-22.12</t>
  </si>
  <si>
    <t>18.944</t>
  </si>
  <si>
    <t>1963 Dec 30</t>
  </si>
  <si>
    <t>RTD=</t>
  </si>
  <si>
    <t>ABOVE HORIZON</t>
  </si>
  <si>
    <t>DTR=</t>
  </si>
  <si>
    <t>BELOW HORIZON</t>
  </si>
  <si>
    <t>22:03</t>
  </si>
  <si>
    <t>14:06</t>
  </si>
  <si>
    <t>21:48</t>
  </si>
  <si>
    <t>08:25</t>
  </si>
  <si>
    <t>Moon RA</t>
  </si>
  <si>
    <t>Moon Dec</t>
  </si>
  <si>
    <t>P1</t>
  </si>
  <si>
    <t>U1</t>
  </si>
  <si>
    <t>U2</t>
  </si>
  <si>
    <t>U3</t>
  </si>
  <si>
    <t>U4</t>
  </si>
  <si>
    <t>Due to its orbital motion, the Moon's position may differ by up to 1.5 degrees at the start or end of the eclipse.</t>
  </si>
  <si>
    <t>Consequently,the Moon's actual altitude at any location may differ by up to 2.5 degrees from this table due to these factors.</t>
  </si>
  <si>
    <t>GST (0 UT)</t>
  </si>
  <si>
    <t>Total Begins U2</t>
  </si>
  <si>
    <t>Partial  Begins  U1</t>
  </si>
  <si>
    <t>Great. Eclipse</t>
  </si>
  <si>
    <t>Total  Ends  U3</t>
  </si>
  <si>
    <t>Partial   Ends   U4</t>
  </si>
  <si>
    <t>Pen.Ec.   Ends   P4</t>
  </si>
  <si>
    <t>Pen.E.  Begins  P1</t>
  </si>
  <si>
    <t>05:12</t>
  </si>
  <si>
    <t>06:25</t>
  </si>
  <si>
    <t>13.426</t>
  </si>
  <si>
    <t xml:space="preserve"> -9.44</t>
  </si>
  <si>
    <t>13.429</t>
  </si>
  <si>
    <t>1968 Oct 06</t>
  </si>
  <si>
    <t xml:space="preserve"> 2.250</t>
  </si>
  <si>
    <t xml:space="preserve"> 1.174</t>
  </si>
  <si>
    <t>08:44</t>
  </si>
  <si>
    <t>09:55</t>
  </si>
  <si>
    <t>11:42</t>
  </si>
  <si>
    <t>12:14</t>
  </si>
  <si>
    <t>13:29</t>
  </si>
  <si>
    <t>14:40</t>
  </si>
  <si>
    <t xml:space="preserve"> 0.804</t>
  </si>
  <si>
    <t xml:space="preserve">  5.54</t>
  </si>
  <si>
    <t>1969 Apr 02</t>
  </si>
  <si>
    <t xml:space="preserve"> 0.729</t>
  </si>
  <si>
    <t>-0.299</t>
  </si>
  <si>
    <t>16:38</t>
  </si>
  <si>
    <t>18:32</t>
  </si>
  <si>
    <t>20:27</t>
  </si>
  <si>
    <t>12.751</t>
  </si>
  <si>
    <t xml:space="preserve"> -6.08</t>
  </si>
  <si>
    <t>12.728</t>
  </si>
  <si>
    <t>1969 Aug 27</t>
  </si>
  <si>
    <t xml:space="preserve"> 0.038</t>
  </si>
  <si>
    <t>-0.946</t>
  </si>
  <si>
    <t>10:21</t>
  </si>
  <si>
    <t>10:48</t>
  </si>
  <si>
    <t>11:14</t>
  </si>
  <si>
    <t>22.439</t>
  </si>
  <si>
    <t>-11.43</t>
  </si>
  <si>
    <t>22.366</t>
  </si>
  <si>
    <t>1969 Sep 25</t>
  </si>
  <si>
    <t xml:space="preserve"> 0.926</t>
  </si>
  <si>
    <t>-0.090</t>
  </si>
  <si>
    <t>20:10</t>
  </si>
  <si>
    <t>22:14</t>
  </si>
  <si>
    <t xml:space="preserve"> 0.124</t>
  </si>
  <si>
    <t xml:space="preserve">  1.94</t>
  </si>
  <si>
    <t>1970 Feb 21</t>
  </si>
  <si>
    <t xml:space="preserve">             Azm  =  ArcTan  -(Cos dec Sin HA) / (Sin dec Cos lat -  Cos dec Cos HA Sin lat)]</t>
  </si>
  <si>
    <t>HA  = 15 * (GST + t - RA ) + lng</t>
  </si>
  <si>
    <t>Instructions:</t>
  </si>
  <si>
    <t>Date</t>
  </si>
  <si>
    <t>Sun HA</t>
  </si>
  <si>
    <t>Longitude:</t>
  </si>
  <si>
    <t>Latitude:</t>
  </si>
  <si>
    <t>Constants</t>
  </si>
  <si>
    <t>ALTITUDE KEY</t>
  </si>
  <si>
    <t>The Moon's coordinates (RA &amp; Dec) given in this table are for the instant of greatest eclipse.</t>
  </si>
  <si>
    <t>Furthermore, horizontal parallax can shift the Moon's apparent position up to about 1 degree around moonrise and moonset.</t>
  </si>
  <si>
    <t>Universal Time of Each Contact</t>
  </si>
  <si>
    <t>-</t>
  </si>
  <si>
    <t xml:space="preserve">DO NOT EDIT THIS PAGE! </t>
  </si>
  <si>
    <t>Place:</t>
  </si>
  <si>
    <t>Rome</t>
  </si>
  <si>
    <t>München</t>
  </si>
  <si>
    <t>Delhi</t>
  </si>
  <si>
    <t>Hong Kong</t>
  </si>
  <si>
    <t>Sydney</t>
  </si>
  <si>
    <t>Tokyo</t>
  </si>
  <si>
    <t xml:space="preserve"> 1.117</t>
  </si>
  <si>
    <t xml:space="preserve"> 1.263</t>
  </si>
  <si>
    <t xml:space="preserve"> 0.298</t>
  </si>
  <si>
    <t>17:27</t>
  </si>
  <si>
    <t>01:21</t>
  </si>
  <si>
    <t>02:20</t>
  </si>
  <si>
    <t>03:08</t>
  </si>
  <si>
    <t>11:30</t>
  </si>
  <si>
    <t>14:12</t>
  </si>
  <si>
    <t>05:59</t>
  </si>
  <si>
    <t>-18.20</t>
  </si>
  <si>
    <t>10:33</t>
  </si>
  <si>
    <t>07:45</t>
  </si>
  <si>
    <t>13:49</t>
  </si>
  <si>
    <t>The following table gives dates and times for all Lunar Eclipse during this preiod. To calculate the Moon's altitude for any location, enter the place name, latitude and longitude in the green box below. The calculated altitudes for that location will appear to the right in the last seven columns of the table. The Excel spreadsheet automatically color codes each altitude grey or yellow depending on whether the Moon is below or above the horizon, respectively. Additional locations can be typed in or select locations listed in the "Locations" tab below using "copy" and "paste" commands.</t>
  </si>
  <si>
    <t>2004 Feb 20</t>
  </si>
  <si>
    <t>-0.361</t>
  </si>
  <si>
    <t>08:48</t>
  </si>
  <si>
    <t>10:37</t>
  </si>
  <si>
    <t>12:27</t>
  </si>
  <si>
    <t>12.084</t>
  </si>
  <si>
    <t xml:space="preserve"> -1.82</t>
  </si>
  <si>
    <t>12.007</t>
  </si>
  <si>
    <t>1951 Aug 17</t>
  </si>
  <si>
    <t xml:space="preserve"> 0.145</t>
  </si>
  <si>
    <t>-0.839</t>
  </si>
  <si>
    <t>02:22</t>
  </si>
  <si>
    <t>03:14</t>
  </si>
  <si>
    <t>04:06</t>
  </si>
  <si>
    <t>21.760</t>
  </si>
  <si>
    <t>-15.07</t>
  </si>
  <si>
    <t>21.646</t>
  </si>
  <si>
    <t>1951 Sep 15</t>
  </si>
  <si>
    <t xml:space="preserve"> 0.828</t>
  </si>
  <si>
    <t>-0.188</t>
  </si>
  <si>
    <t>10:27</t>
  </si>
  <si>
    <t>23.466</t>
  </si>
  <si>
    <t xml:space="preserve"> -2.27</t>
  </si>
  <si>
    <t>23.577</t>
  </si>
  <si>
    <t>1952 Feb 11</t>
  </si>
  <si>
    <t xml:space="preserve"> 1.205</t>
  </si>
  <si>
    <t xml:space="preserve"> 0.088</t>
  </si>
  <si>
    <t>22:06</t>
  </si>
  <si>
    <t>00:03</t>
  </si>
  <si>
    <t>00:39</t>
  </si>
  <si>
    <t>01:15</t>
  </si>
  <si>
    <t>03:12</t>
  </si>
  <si>
    <t xml:space="preserve"> 9.599</t>
  </si>
  <si>
    <t xml:space="preserve"> 15.20</t>
  </si>
  <si>
    <t xml:space="preserve"> 9.336</t>
  </si>
  <si>
    <t>1952 Aug 05</t>
  </si>
  <si>
    <t xml:space="preserve"> 1.499</t>
  </si>
  <si>
    <t xml:space="preserve"> 0.538</t>
  </si>
  <si>
    <t>18:33</t>
  </si>
  <si>
    <t>19:47</t>
  </si>
  <si>
    <t xml:space="preserve"> 1.167</t>
  </si>
  <si>
    <t xml:space="preserve"> 0.051</t>
  </si>
  <si>
    <t>08:03</t>
  </si>
  <si>
    <t>08:30</t>
  </si>
  <si>
    <t>08:58</t>
  </si>
  <si>
    <t>10.312</t>
  </si>
  <si>
    <t xml:space="preserve"> 11.43</t>
  </si>
  <si>
    <t>10.056</t>
  </si>
  <si>
    <t>1970 Aug 17</t>
  </si>
  <si>
    <t xml:space="preserve"> 1.377</t>
  </si>
  <si>
    <t xml:space="preserve"> 0.414</t>
  </si>
  <si>
    <t>03:23</t>
  </si>
  <si>
    <t>04:30</t>
  </si>
  <si>
    <t>21.766</t>
  </si>
  <si>
    <t>-14.33</t>
  </si>
  <si>
    <t>21.673</t>
  </si>
  <si>
    <t>1971 Feb 10</t>
  </si>
  <si>
    <t xml:space="preserve"> 2.429</t>
  </si>
  <si>
    <t xml:space="preserve"> 1.313</t>
  </si>
  <si>
    <t>04:38</t>
  </si>
  <si>
    <t>05:52</t>
  </si>
  <si>
    <t>07:03</t>
  </si>
  <si>
    <t>08:26</t>
  </si>
  <si>
    <t>09:37</t>
  </si>
  <si>
    <t>10:51</t>
  </si>
  <si>
    <t xml:space="preserve"> 9.561</t>
  </si>
  <si>
    <t xml:space="preserve"> 14.75</t>
  </si>
  <si>
    <t xml:space="preserve"> 9.316</t>
  </si>
  <si>
    <t>1971 Aug 06</t>
  </si>
  <si>
    <t xml:space="preserve"> 2.721</t>
  </si>
  <si>
    <t xml:space="preserve"> 1.734</t>
  </si>
  <si>
    <t>16:58</t>
  </si>
  <si>
    <t>18:53</t>
  </si>
  <si>
    <t>19:43</t>
  </si>
  <si>
    <t>21:31</t>
  </si>
  <si>
    <t>22:28</t>
  </si>
  <si>
    <t>21.079</t>
  </si>
  <si>
    <t>-16.79</t>
  </si>
  <si>
    <t>20.979</t>
  </si>
  <si>
    <t>1972 Jan 30</t>
  </si>
  <si>
    <t xml:space="preserve"> 2.124</t>
  </si>
  <si>
    <t xml:space="preserve"> 1.055</t>
  </si>
  <si>
    <t>08:02</t>
  </si>
  <si>
    <t>09:11</t>
  </si>
  <si>
    <t>10:35</t>
  </si>
  <si>
    <t>Shanghai</t>
  </si>
  <si>
    <t>Pacifica</t>
  </si>
  <si>
    <t>Auckland</t>
  </si>
  <si>
    <t>Perth</t>
  </si>
  <si>
    <t>Manila</t>
  </si>
  <si>
    <t>Papeete</t>
  </si>
  <si>
    <t>Hawaii</t>
  </si>
  <si>
    <t>Jakarta</t>
  </si>
  <si>
    <t>Baghdad</t>
  </si>
  <si>
    <t>Esfahan</t>
  </si>
  <si>
    <t>Istanbul</t>
  </si>
  <si>
    <t>Tel Aviv</t>
  </si>
  <si>
    <t>Africa</t>
  </si>
  <si>
    <t>Addis Abeba</t>
  </si>
  <si>
    <t>Cairo</t>
  </si>
  <si>
    <t>Cape Town</t>
  </si>
  <si>
    <t>Johannesburg</t>
  </si>
  <si>
    <t>Harare</t>
  </si>
  <si>
    <t>Nairobi</t>
  </si>
  <si>
    <t>Europe - 1</t>
  </si>
  <si>
    <t>Europe - 2</t>
  </si>
  <si>
    <t>United States - 1</t>
  </si>
  <si>
    <t>United States - 2</t>
  </si>
  <si>
    <t>Birmingham</t>
  </si>
  <si>
    <t>Boise</t>
  </si>
  <si>
    <t>Boston</t>
  </si>
  <si>
    <t>Beijing</t>
  </si>
  <si>
    <t>Canton</t>
  </si>
  <si>
    <t>02:32</t>
  </si>
  <si>
    <t>02:47</t>
  </si>
  <si>
    <t>04:14</t>
  </si>
  <si>
    <t>05:24</t>
  </si>
  <si>
    <t xml:space="preserve"> 8.032</t>
  </si>
  <si>
    <t xml:space="preserve"> 20.08</t>
  </si>
  <si>
    <t xml:space="preserve"> 7.863</t>
  </si>
  <si>
    <t>1954 Jul 16</t>
  </si>
  <si>
    <t xml:space="preserve"> 1.446</t>
  </si>
  <si>
    <t xml:space="preserve"> 0.411</t>
  </si>
  <si>
    <t>23:09</t>
  </si>
  <si>
    <t>01:31</t>
  </si>
  <si>
    <t>02:53</t>
  </si>
  <si>
    <t>19.637</t>
  </si>
  <si>
    <t>-20.77</t>
  </si>
  <si>
    <t>19.554</t>
  </si>
  <si>
    <t>1955 Jan 08</t>
  </si>
  <si>
    <t xml:space="preserve"> 0.881</t>
  </si>
  <si>
    <t>-0.137</t>
  </si>
  <si>
    <t>12:33</t>
  </si>
  <si>
    <t xml:space="preserve"> 7.244</t>
  </si>
  <si>
    <t xml:space="preserve"> 21.25</t>
  </si>
  <si>
    <t xml:space="preserve"> 7.152</t>
  </si>
  <si>
    <t>1955 Jun 05</t>
  </si>
  <si>
    <t xml:space="preserve"> 0.648</t>
  </si>
  <si>
    <t>-0.445</t>
  </si>
  <si>
    <t>12:24</t>
  </si>
  <si>
    <t>14:23</t>
  </si>
  <si>
    <t>16.852</t>
  </si>
  <si>
    <t>-23.62</t>
  </si>
  <si>
    <t>16.882</t>
  </si>
  <si>
    <t>1955 Nov 29</t>
  </si>
  <si>
    <t xml:space="preserve"> 0.125</t>
  </si>
  <si>
    <t>14:51</t>
  </si>
  <si>
    <t>16:59</t>
  </si>
  <si>
    <t>17:38</t>
  </si>
  <si>
    <t xml:space="preserve"> 4.319</t>
  </si>
  <si>
    <t xml:space="preserve"> 22.40</t>
  </si>
  <si>
    <t xml:space="preserve"> 4.520</t>
  </si>
  <si>
    <t>1956 May 24</t>
  </si>
  <si>
    <t xml:space="preserve"> 2.044</t>
  </si>
  <si>
    <t xml:space="preserve"> 0.970</t>
  </si>
  <si>
    <t>12:35</t>
  </si>
  <si>
    <t>15:31</t>
  </si>
  <si>
    <t>17:14</t>
  </si>
  <si>
    <t>18:27</t>
  </si>
  <si>
    <t>16.090</t>
  </si>
  <si>
    <t>-21.27</t>
  </si>
  <si>
    <t>16.147</t>
  </si>
  <si>
    <t>1956 Nov 18</t>
  </si>
  <si>
    <t xml:space="preserve"> 2.354</t>
  </si>
  <si>
    <t xml:space="preserve"> 1.323</t>
  </si>
  <si>
    <t>04:00</t>
  </si>
  <si>
    <t>05:03</t>
  </si>
  <si>
    <t>06:08</t>
  </si>
  <si>
    <t>06:48</t>
  </si>
  <si>
    <t>07:27</t>
  </si>
  <si>
    <t>08:33</t>
  </si>
  <si>
    <t>09:35</t>
  </si>
  <si>
    <t xml:space="preserve"> 3.570</t>
  </si>
  <si>
    <t xml:space="preserve"> 19.52</t>
  </si>
  <si>
    <t xml:space="preserve"> 3.819</t>
  </si>
  <si>
    <t>1957 May 13</t>
  </si>
  <si>
    <t xml:space="preserve"> 2.325</t>
  </si>
  <si>
    <t xml:space="preserve"> 1.303</t>
  </si>
  <si>
    <t>19:42</t>
  </si>
  <si>
    <t>21:52</t>
  </si>
  <si>
    <t>22:31</t>
  </si>
  <si>
    <t>23:10</t>
  </si>
  <si>
    <t>00:17</t>
  </si>
  <si>
    <t>01:20</t>
  </si>
  <si>
    <t>15.368</t>
  </si>
  <si>
    <t>15.427</t>
  </si>
  <si>
    <t>1957 Nov 07</t>
  </si>
  <si>
    <t xml:space="preserve"> 2.122</t>
  </si>
  <si>
    <t xml:space="preserve"> 1.035</t>
  </si>
  <si>
    <t>14:27</t>
  </si>
  <si>
    <t>14:42</t>
  </si>
  <si>
    <t>17:23</t>
  </si>
  <si>
    <t>20:45</t>
  </si>
  <si>
    <t>17:56</t>
  </si>
  <si>
    <t>19:08</t>
  </si>
  <si>
    <t>-0.014</t>
  </si>
  <si>
    <t>04:47</t>
  </si>
  <si>
    <t>19:17</t>
  </si>
  <si>
    <t>21:38</t>
  </si>
  <si>
    <t>06:38</t>
  </si>
  <si>
    <t xml:space="preserve">             alt  =  ArcSin [ Sin dec Sin lat + Cos dec Cos HA Cos lat ]</t>
  </si>
  <si>
    <t>Altitude Color Key:</t>
  </si>
  <si>
    <t xml:space="preserve">New York </t>
  </si>
  <si>
    <t>Atlanta</t>
  </si>
  <si>
    <t>Chicago</t>
  </si>
  <si>
    <t>Denver</t>
  </si>
  <si>
    <t>Houston</t>
  </si>
  <si>
    <t>Honolulu</t>
  </si>
  <si>
    <t>Los Angeles</t>
  </si>
  <si>
    <t>04:22</t>
  </si>
  <si>
    <t>18:05</t>
  </si>
  <si>
    <t>03:52</t>
  </si>
  <si>
    <t>Philadelphia</t>
  </si>
  <si>
    <t>Phoenix</t>
  </si>
  <si>
    <t>-0.115</t>
  </si>
  <si>
    <t>15:08</t>
  </si>
  <si>
    <t>17:10</t>
  </si>
  <si>
    <t>19:12</t>
  </si>
  <si>
    <t xml:space="preserve"> 5.001</t>
  </si>
  <si>
    <t xml:space="preserve"> 5.150</t>
  </si>
  <si>
    <t>1966 May 04</t>
  </si>
  <si>
    <t xml:space="preserve"> 0.941</t>
  </si>
  <si>
    <t>-0.067</t>
  </si>
  <si>
    <t>19:06</t>
  </si>
  <si>
    <t>21:12</t>
  </si>
  <si>
    <t>23:17</t>
  </si>
  <si>
    <t>14.793</t>
  </si>
  <si>
    <t>14.820</t>
  </si>
  <si>
    <t>1966 Oct 29</t>
  </si>
  <si>
    <t xml:space="preserve"> 0.978</t>
  </si>
  <si>
    <t>-0.120</t>
  </si>
  <si>
    <t>07:53</t>
  </si>
  <si>
    <t>10:12</t>
  </si>
  <si>
    <t xml:space="preserve"> 12.49</t>
  </si>
  <si>
    <t xml:space="preserve"> 2.487</t>
  </si>
  <si>
    <t>1967 Apr 24</t>
  </si>
  <si>
    <t xml:space="preserve"> 2.314</t>
  </si>
  <si>
    <t xml:space="preserve"> 1.341</t>
  </si>
  <si>
    <t>09:28</t>
  </si>
  <si>
    <t>10:25</t>
  </si>
  <si>
    <t>11:27</t>
  </si>
  <si>
    <t>12:06</t>
  </si>
  <si>
    <t>14:45</t>
  </si>
  <si>
    <t>14.101</t>
  </si>
  <si>
    <t>-12.45</t>
  </si>
  <si>
    <t>14.122</t>
  </si>
  <si>
    <t>1967 Oct 18</t>
  </si>
  <si>
    <t xml:space="preserve"> 2.260</t>
  </si>
  <si>
    <t xml:space="preserve"> 1.147</t>
  </si>
  <si>
    <t>07:10</t>
  </si>
  <si>
    <t>09:45</t>
  </si>
  <si>
    <t>10:15</t>
  </si>
  <si>
    <t>10:46</t>
  </si>
  <si>
    <t>Cleveland</t>
  </si>
  <si>
    <t>Detroit</t>
  </si>
  <si>
    <t>Hartford</t>
  </si>
  <si>
    <t>Kansas City</t>
  </si>
  <si>
    <t>Lincoln</t>
  </si>
  <si>
    <t>United States - 3</t>
  </si>
  <si>
    <t>Louisville</t>
  </si>
  <si>
    <t>Minneapolis</t>
  </si>
  <si>
    <t>Oklahoma City</t>
  </si>
  <si>
    <t>Richmond</t>
  </si>
  <si>
    <t>Salt Lake City</t>
  </si>
  <si>
    <t>San Diego</t>
  </si>
  <si>
    <t>Seattle</t>
  </si>
  <si>
    <t>Tenerife</t>
  </si>
  <si>
    <t>14:33</t>
  </si>
  <si>
    <t>Pen. Mag</t>
  </si>
  <si>
    <t>Umb. Mag</t>
  </si>
  <si>
    <t xml:space="preserve">    (for Latitude:  + = North;  - = South)</t>
  </si>
  <si>
    <t xml:space="preserve">    (for Longitude:  + = East;  - = West)</t>
  </si>
  <si>
    <t xml:space="preserve"> 2.346</t>
  </si>
  <si>
    <t xml:space="preserve"> 1.340</t>
  </si>
  <si>
    <t>09:24</t>
  </si>
  <si>
    <t>11:07</t>
  </si>
  <si>
    <t>11:46</t>
  </si>
  <si>
    <t>12:49</t>
  </si>
  <si>
    <t>13:48</t>
  </si>
  <si>
    <t xml:space="preserve"> 6.583</t>
  </si>
  <si>
    <t xml:space="preserve"> 22.91</t>
  </si>
  <si>
    <t xml:space="preserve"> 6.545</t>
  </si>
  <si>
    <t>1964 Jun 25</t>
  </si>
  <si>
    <t xml:space="preserve"> 2.650</t>
  </si>
  <si>
    <t xml:space="preserve"> 1.561</t>
  </si>
  <si>
    <t>21:58</t>
  </si>
  <si>
    <t>00:16</t>
  </si>
  <si>
    <t>01:06</t>
  </si>
  <si>
    <t>01:57</t>
  </si>
  <si>
    <t>03:03</t>
  </si>
  <si>
    <t>18.254</t>
  </si>
  <si>
    <t>-23.53</t>
  </si>
  <si>
    <t>18.214</t>
  </si>
  <si>
    <t>1964 Dec 19</t>
  </si>
  <si>
    <t xml:space="preserve"> 2.171</t>
  </si>
  <si>
    <t xml:space="preserve"> 1.180</t>
  </si>
  <si>
    <t>00:01</t>
  </si>
  <si>
    <t>00:59</t>
  </si>
  <si>
    <t>02:07</t>
  </si>
  <si>
    <t>03:07</t>
  </si>
  <si>
    <t>04:15</t>
  </si>
  <si>
    <t>05:14</t>
  </si>
  <si>
    <t xml:space="preserve"> 5.796</t>
  </si>
  <si>
    <t xml:space="preserve"> 23.80</t>
  </si>
  <si>
    <t xml:space="preserve"> 5.849</t>
  </si>
  <si>
    <t>1965 Jun 14</t>
  </si>
  <si>
    <t xml:space="preserve"> 1.261</t>
  </si>
  <si>
    <t xml:space="preserve"> 0.182</t>
  </si>
  <si>
    <t>23:15</t>
  </si>
  <si>
    <t>00:58</t>
  </si>
  <si>
    <t>02:40</t>
  </si>
  <si>
    <t>17.468</t>
  </si>
  <si>
    <t>-24.06</t>
  </si>
  <si>
    <t>17.477</t>
  </si>
  <si>
    <t>1965 Dec 08</t>
  </si>
  <si>
    <t xml:space="preserve"> 0.907</t>
  </si>
  <si>
    <t>14.726</t>
  </si>
  <si>
    <t>1958 Oct 27</t>
  </si>
  <si>
    <t xml:space="preserve"> 0.809</t>
  </si>
  <si>
    <t>-0.308</t>
  </si>
  <si>
    <t>13:16</t>
  </si>
  <si>
    <t>15:27</t>
  </si>
  <si>
    <t>17:39</t>
  </si>
  <si>
    <t xml:space="preserve"> 2.115</t>
  </si>
  <si>
    <t xml:space="preserve"> 11.74</t>
  </si>
  <si>
    <t xml:space="preserve"> 2.365</t>
  </si>
  <si>
    <t>1959 Mar 24</t>
  </si>
  <si>
    <t xml:space="preserve"> 0.270</t>
  </si>
  <si>
    <t>20:11</t>
  </si>
  <si>
    <t>22:27</t>
  </si>
  <si>
    <t>12.193</t>
  </si>
  <si>
    <t xml:space="preserve"> -2.21</t>
  </si>
  <si>
    <t>12.103</t>
  </si>
  <si>
    <t>1959 Sep 17</t>
  </si>
  <si>
    <t xml:space="preserve"> 1.013</t>
  </si>
  <si>
    <t>-0.044</t>
  </si>
  <si>
    <t>01:03</t>
  </si>
  <si>
    <t>03:19</t>
  </si>
  <si>
    <t xml:space="preserve"> -1.70</t>
  </si>
  <si>
    <t>23.682</t>
  </si>
  <si>
    <t>1960 Mar 13</t>
  </si>
  <si>
    <t xml:space="preserve"> 2.567</t>
  </si>
  <si>
    <t xml:space="preserve"> 1.520</t>
  </si>
  <si>
    <t>05:34</t>
  </si>
  <si>
    <t>07:40</t>
  </si>
  <si>
    <t>08:28</t>
  </si>
  <si>
    <t>09:15</t>
  </si>
  <si>
    <t>10:18</t>
  </si>
  <si>
    <t>11:22</t>
  </si>
  <si>
    <t>11.554</t>
  </si>
  <si>
    <t xml:space="preserve">  2.70</t>
  </si>
  <si>
    <t>11.398</t>
  </si>
  <si>
    <t>1960 Sep 05</t>
  </si>
  <si>
    <t xml:space="preserve"> 2.428</t>
  </si>
  <si>
    <t xml:space="preserve"> 1.430</t>
  </si>
  <si>
    <t>08:36</t>
  </si>
  <si>
    <t>10:38</t>
  </si>
  <si>
    <t>11:21</t>
  </si>
  <si>
    <t>12:05</t>
  </si>
  <si>
    <t>—</t>
  </si>
  <si>
    <t>Type</t>
  </si>
  <si>
    <t xml:space="preserve">T </t>
  </si>
  <si>
    <t xml:space="preserve">P </t>
  </si>
  <si>
    <t xml:space="preserve">N </t>
  </si>
  <si>
    <t>T+</t>
  </si>
  <si>
    <t>T-</t>
  </si>
  <si>
    <t>Nb</t>
  </si>
  <si>
    <t xml:space="preserve"> 1.101</t>
  </si>
  <si>
    <t>19:16</t>
  </si>
  <si>
    <t>20:33</t>
  </si>
  <si>
    <t>22:02</t>
  </si>
  <si>
    <t>13:28</t>
  </si>
  <si>
    <t>16:22</t>
  </si>
  <si>
    <t>22:47</t>
  </si>
  <si>
    <t>12:31</t>
  </si>
  <si>
    <t>02:37</t>
  </si>
  <si>
    <t>04:23</t>
  </si>
  <si>
    <t>04:26</t>
  </si>
  <si>
    <t xml:space="preserve"> 2.244</t>
  </si>
  <si>
    <t>16:11</t>
  </si>
  <si>
    <t>11:10</t>
  </si>
  <si>
    <t>12:46</t>
  </si>
  <si>
    <t xml:space="preserve"> 2.331</t>
  </si>
  <si>
    <t>07:24</t>
  </si>
  <si>
    <t>19.748</t>
  </si>
  <si>
    <t>13:07</t>
  </si>
  <si>
    <t>11:02</t>
  </si>
  <si>
    <t>01:49</t>
  </si>
  <si>
    <t xml:space="preserve"> 0.832</t>
  </si>
  <si>
    <t>-0.936</t>
  </si>
  <si>
    <t>14:26</t>
  </si>
  <si>
    <t>17:55</t>
  </si>
  <si>
    <t>12:43</t>
  </si>
  <si>
    <t>21:07</t>
  </si>
  <si>
    <t>22:16</t>
  </si>
  <si>
    <t>00:20</t>
  </si>
  <si>
    <t>Fred Espenak, NASA's GSFC</t>
  </si>
  <si>
    <t>http://sunearth.gsfc.nasa.gov/eclipse/LEvis/LEvis.html</t>
  </si>
  <si>
    <t>http://sunearth.gsfc.nasa.gov/eclipse/LEvis/LEviskey.html</t>
  </si>
  <si>
    <t>21:02</t>
  </si>
  <si>
    <t>22:08</t>
  </si>
  <si>
    <t>21.071</t>
  </si>
  <si>
    <t>-17.53</t>
  </si>
  <si>
    <t>20.953</t>
  </si>
  <si>
    <t>1953 Jan 29</t>
  </si>
  <si>
    <t xml:space="preserve"> 2.455</t>
  </si>
  <si>
    <t xml:space="preserve"> 1.336</t>
  </si>
  <si>
    <t>20:40</t>
  </si>
  <si>
    <t>21:54</t>
  </si>
  <si>
    <t>23:05</t>
  </si>
  <si>
    <t>23:47</t>
  </si>
  <si>
    <t>00:30</t>
  </si>
  <si>
    <t>01:40</t>
  </si>
  <si>
    <t>02:55</t>
  </si>
  <si>
    <t xml:space="preserve"> 8.822</t>
  </si>
  <si>
    <t xml:space="preserve"> 18.02</t>
  </si>
  <si>
    <t xml:space="preserve"> 8.595</t>
  </si>
  <si>
    <t>1953 Jul 26</t>
  </si>
  <si>
    <t xml:space="preserve"> 2.851</t>
  </si>
  <si>
    <t xml:space="preserve"> 1.869</t>
  </si>
  <si>
    <t>09:36</t>
  </si>
  <si>
    <t>10:32</t>
  </si>
  <si>
    <t>12:21</t>
  </si>
  <si>
    <t>13:11</t>
  </si>
  <si>
    <t>14:09</t>
  </si>
  <si>
    <t>15:05</t>
  </si>
  <si>
    <t>20.367</t>
  </si>
  <si>
    <t>-19.45</t>
  </si>
  <si>
    <t>20.260</t>
  </si>
  <si>
    <t>1954 Jan 19</t>
  </si>
  <si>
    <t xml:space="preserve"> 2.111</t>
  </si>
  <si>
    <t xml:space="preserve"> 1.037</t>
  </si>
  <si>
    <t>23:40</t>
  </si>
  <si>
    <t>00:50</t>
  </si>
  <si>
    <t>02:17</t>
  </si>
  <si>
    <t>10:53</t>
  </si>
  <si>
    <t>11:12</t>
  </si>
  <si>
    <t>13:45</t>
  </si>
  <si>
    <t xml:space="preserve"> 8.796</t>
  </si>
  <si>
    <t xml:space="preserve"> 17.46</t>
  </si>
  <si>
    <t xml:space="preserve"> 8.586</t>
  </si>
  <si>
    <t>1972 Jul 26</t>
  </si>
  <si>
    <t xml:space="preserve"> 1.587</t>
  </si>
  <si>
    <t xml:space="preserve"> 0.548</t>
  </si>
  <si>
    <t>05:55</t>
  </si>
  <si>
    <t>07:16</t>
  </si>
  <si>
    <t>09:54</t>
  </si>
  <si>
    <t>20.364</t>
  </si>
  <si>
    <t>-18.77</t>
  </si>
  <si>
    <t>20.272</t>
  </si>
  <si>
    <t>1973 Jan 18</t>
  </si>
  <si>
    <t xml:space="preserve"> 0.891</t>
  </si>
  <si>
    <t>-0.124</t>
  </si>
  <si>
    <t xml:space="preserve"> 8.030</t>
  </si>
  <si>
    <t xml:space="preserve"> 19.40</t>
  </si>
  <si>
    <t xml:space="preserve"> 7.875</t>
  </si>
  <si>
    <t>1973 Jun 15</t>
  </si>
  <si>
    <t xml:space="preserve"> 0.495</t>
  </si>
  <si>
    <t>-0.597</t>
  </si>
  <si>
    <t>19:05</t>
  </si>
  <si>
    <t>20:50</t>
  </si>
  <si>
    <t>22:35</t>
  </si>
  <si>
    <t>17.612</t>
  </si>
  <si>
    <t>-24.52</t>
  </si>
  <si>
    <t>17.599</t>
  </si>
  <si>
    <t>1973 Jul 15</t>
  </si>
  <si>
    <t xml:space="preserve"> 0.130</t>
  </si>
  <si>
    <t>-0.954</t>
  </si>
  <si>
    <t>10:43</t>
  </si>
  <si>
    <t>11:39</t>
  </si>
  <si>
    <t>12:34</t>
  </si>
  <si>
    <t>19.618</t>
  </si>
  <si>
    <t>-20.18</t>
  </si>
  <si>
    <t>19.545</t>
  </si>
  <si>
    <t>1973 Dec 10</t>
  </si>
  <si>
    <t xml:space="preserve"> 0.106</t>
  </si>
  <si>
    <t>23:37</t>
  </si>
  <si>
    <t>01:09</t>
  </si>
  <si>
    <t>P4</t>
  </si>
  <si>
    <t>Great</t>
  </si>
  <si>
    <t>Altitude of Moon at Each Contact</t>
  </si>
  <si>
    <t>Yellow = Moon Above Horizon</t>
  </si>
  <si>
    <t>Grey = Moon Below Horizon</t>
  </si>
  <si>
    <t>Local Circumstances for Lunar Eclipses: 1951-1975</t>
  </si>
  <si>
    <t>1951 Feb 21</t>
  </si>
  <si>
    <t>Ne</t>
  </si>
  <si>
    <t xml:space="preserve"> 0.007</t>
  </si>
  <si>
    <t>-1.060</t>
  </si>
  <si>
    <t>21:17</t>
  </si>
  <si>
    <t>21:29</t>
  </si>
  <si>
    <t>21:42</t>
  </si>
  <si>
    <t>10.340</t>
  </si>
  <si>
    <t xml:space="preserve"> 11.94</t>
  </si>
  <si>
    <t>10.066</t>
  </si>
  <si>
    <t>1951 Mar 23</t>
  </si>
  <si>
    <t xml:space="preserve"> 0.667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</si>
</sst>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17">
    <font>
      <sz val="9"/>
      <name val="Geneva"/>
      <family val="0"/>
    </font>
    <font>
      <b/>
      <sz val="9"/>
      <name val="Geneva"/>
      <family val="0"/>
    </font>
    <font>
      <i/>
      <sz val="9"/>
      <name val="Geneva"/>
      <family val="0"/>
    </font>
    <font>
      <b/>
      <i/>
      <sz val="9"/>
      <name val="Geneva"/>
      <family val="0"/>
    </font>
    <font>
      <b/>
      <sz val="10"/>
      <name val="Arial"/>
      <family val="2"/>
    </font>
    <font>
      <sz val="10"/>
      <name val="Arial Unicode MS"/>
      <family val="0"/>
    </font>
    <font>
      <sz val="9"/>
      <color indexed="10"/>
      <name val="Geneva"/>
      <family val="0"/>
    </font>
    <font>
      <u val="single"/>
      <sz val="14"/>
      <name val="Geneva"/>
      <family val="0"/>
    </font>
    <font>
      <u val="single"/>
      <sz val="9"/>
      <color indexed="12"/>
      <name val="Geneva"/>
      <family val="0"/>
    </font>
    <font>
      <u val="single"/>
      <sz val="9"/>
      <color indexed="36"/>
      <name val="Geneva"/>
      <family val="0"/>
    </font>
    <font>
      <b/>
      <u val="single"/>
      <sz val="18"/>
      <name val="Arial"/>
      <family val="0"/>
    </font>
    <font>
      <b/>
      <sz val="14"/>
      <name val="Geneva"/>
      <family val="0"/>
    </font>
    <font>
      <b/>
      <sz val="10"/>
      <color indexed="8"/>
      <name val="Arial"/>
      <family val="2"/>
    </font>
    <font>
      <b/>
      <sz val="10"/>
      <name val="Geneva"/>
      <family val="0"/>
    </font>
    <font>
      <sz val="9"/>
      <color indexed="8"/>
      <name val="Geneva"/>
      <family val="0"/>
    </font>
    <font>
      <u val="single"/>
      <sz val="18"/>
      <color indexed="12"/>
      <name val="Geneva"/>
      <family val="0"/>
    </font>
    <font>
      <b/>
      <u val="single"/>
      <sz val="9"/>
      <color indexed="12"/>
      <name val="Geneva"/>
      <family val="0"/>
    </font>
  </fonts>
  <fills count="9">
    <fill>
      <patternFill/>
    </fill>
    <fill>
      <patternFill patternType="gray125"/>
    </fill>
    <fill>
      <patternFill patternType="solid">
        <fgColor indexed="13"/>
        <bgColor indexed="64"/>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s>
  <borders count="29">
    <border>
      <left/>
      <right/>
      <top/>
      <bottom/>
      <diagonal/>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medium"/>
    </border>
    <border>
      <left style="thin"/>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1" fillId="0" borderId="0" xfId="0" applyFont="1" applyAlignment="1">
      <alignment/>
    </xf>
    <xf numFmtId="0" fontId="0" fillId="0" borderId="0" xfId="0" applyAlignment="1">
      <alignment horizontal="center"/>
    </xf>
    <xf numFmtId="2" fontId="0" fillId="0" borderId="0" xfId="0" applyNumberFormat="1" applyAlignment="1">
      <alignment/>
    </xf>
    <xf numFmtId="0" fontId="0" fillId="0" borderId="0" xfId="0" applyAlignment="1">
      <alignment horizontal="left"/>
    </xf>
    <xf numFmtId="0" fontId="0" fillId="0" borderId="1" xfId="0" applyBorder="1" applyAlignment="1">
      <alignment horizontal="right"/>
    </xf>
    <xf numFmtId="0" fontId="5" fillId="0" borderId="2" xfId="0" applyFont="1" applyFill="1" applyBorder="1" applyAlignment="1">
      <alignment/>
    </xf>
    <xf numFmtId="0" fontId="0" fillId="0" borderId="3" xfId="0" applyFill="1" applyBorder="1" applyAlignment="1">
      <alignment/>
    </xf>
    <xf numFmtId="0" fontId="4" fillId="0" borderId="2" xfId="0" applyFont="1" applyBorder="1" applyAlignment="1">
      <alignment horizontal="right"/>
    </xf>
    <xf numFmtId="0" fontId="0" fillId="0" borderId="4" xfId="0" applyBorder="1" applyAlignment="1">
      <alignment horizontal="center"/>
    </xf>
    <xf numFmtId="0" fontId="5" fillId="0" borderId="5" xfId="0" applyFont="1" applyFill="1" applyBorder="1" applyAlignment="1">
      <alignment/>
    </xf>
    <xf numFmtId="0" fontId="0" fillId="0" borderId="0" xfId="0" applyFill="1" applyBorder="1" applyAlignment="1">
      <alignment/>
    </xf>
    <xf numFmtId="0" fontId="0" fillId="0" borderId="5" xfId="0" applyBorder="1" applyAlignment="1">
      <alignment horizontal="right"/>
    </xf>
    <xf numFmtId="0" fontId="0" fillId="0" borderId="6" xfId="0" applyBorder="1" applyAlignment="1">
      <alignment horizontal="center"/>
    </xf>
    <xf numFmtId="0" fontId="0" fillId="2" borderId="0" xfId="0" applyFill="1" applyAlignment="1">
      <alignment/>
    </xf>
    <xf numFmtId="0" fontId="5" fillId="0" borderId="1" xfId="0" applyFont="1" applyFill="1" applyBorder="1" applyAlignment="1">
      <alignment/>
    </xf>
    <xf numFmtId="0" fontId="0" fillId="0" borderId="7" xfId="0" applyFill="1" applyBorder="1" applyAlignment="1">
      <alignment/>
    </xf>
    <xf numFmtId="0" fontId="0" fillId="0" borderId="8" xfId="0" applyBorder="1" applyAlignment="1">
      <alignment horizontal="center"/>
    </xf>
    <xf numFmtId="0" fontId="5" fillId="3" borderId="0" xfId="0" applyFont="1" applyFill="1" applyBorder="1" applyAlignment="1">
      <alignment/>
    </xf>
    <xf numFmtId="0" fontId="0" fillId="3" borderId="0" xfId="0" applyFill="1" applyBorder="1" applyAlignment="1">
      <alignment/>
    </xf>
    <xf numFmtId="0" fontId="0" fillId="0" borderId="0" xfId="0" applyBorder="1" applyAlignment="1">
      <alignment/>
    </xf>
    <xf numFmtId="0" fontId="0" fillId="0" borderId="4" xfId="0" applyBorder="1" applyAlignment="1">
      <alignment/>
    </xf>
    <xf numFmtId="0" fontId="0" fillId="0" borderId="0" xfId="0" applyFill="1" applyAlignment="1">
      <alignment/>
    </xf>
    <xf numFmtId="0" fontId="1" fillId="0" borderId="2" xfId="0" applyFont="1" applyBorder="1" applyAlignment="1">
      <alignment/>
    </xf>
    <xf numFmtId="0" fontId="0" fillId="0" borderId="3" xfId="0" applyBorder="1" applyAlignment="1">
      <alignment/>
    </xf>
    <xf numFmtId="0" fontId="7" fillId="0" borderId="0" xfId="0" applyFont="1" applyFill="1" applyAlignment="1">
      <alignment/>
    </xf>
    <xf numFmtId="1" fontId="4" fillId="4" borderId="9" xfId="0" applyNumberFormat="1" applyFont="1" applyFill="1" applyBorder="1" applyAlignment="1">
      <alignment horizontal="center"/>
    </xf>
    <xf numFmtId="0" fontId="5" fillId="5" borderId="1" xfId="0" applyFont="1" applyFill="1" applyBorder="1" applyAlignment="1">
      <alignment/>
    </xf>
    <xf numFmtId="0" fontId="5" fillId="5" borderId="8" xfId="0" applyFont="1" applyFill="1" applyBorder="1" applyAlignment="1">
      <alignment/>
    </xf>
    <xf numFmtId="0" fontId="5" fillId="5" borderId="7" xfId="0" applyFont="1" applyFill="1" applyBorder="1" applyAlignment="1">
      <alignment/>
    </xf>
    <xf numFmtId="1" fontId="4" fillId="4" borderId="10" xfId="0" applyNumberFormat="1" applyFont="1" applyFill="1" applyBorder="1" applyAlignment="1">
      <alignment horizontal="center"/>
    </xf>
    <xf numFmtId="1" fontId="4" fillId="4" borderId="11" xfId="0" applyNumberFormat="1" applyFont="1" applyFill="1" applyBorder="1" applyAlignment="1">
      <alignment horizontal="center"/>
    </xf>
    <xf numFmtId="1" fontId="4" fillId="4" borderId="12" xfId="0" applyNumberFormat="1" applyFont="1" applyFill="1" applyBorder="1" applyAlignment="1">
      <alignment horizontal="center"/>
    </xf>
    <xf numFmtId="1" fontId="4" fillId="4" borderId="13" xfId="0" applyNumberFormat="1" applyFont="1" applyFill="1" applyBorder="1" applyAlignment="1">
      <alignment horizontal="center"/>
    </xf>
    <xf numFmtId="1" fontId="4" fillId="4" borderId="14" xfId="0" applyNumberFormat="1" applyFont="1" applyFill="1" applyBorder="1" applyAlignment="1">
      <alignment horizontal="center"/>
    </xf>
    <xf numFmtId="49" fontId="0" fillId="0" borderId="10" xfId="0" applyNumberFormat="1" applyBorder="1" applyAlignment="1">
      <alignment horizontal="center"/>
    </xf>
    <xf numFmtId="0" fontId="10" fillId="0" borderId="0" xfId="0" applyFont="1" applyFill="1" applyAlignment="1">
      <alignment horizontal="left"/>
    </xf>
    <xf numFmtId="0" fontId="0" fillId="0" borderId="0" xfId="0" applyFill="1" applyBorder="1" applyAlignment="1">
      <alignment horizontal="left"/>
    </xf>
    <xf numFmtId="0" fontId="1" fillId="0" borderId="0" xfId="0" applyFont="1" applyFill="1" applyBorder="1" applyAlignment="1">
      <alignment horizontal="left"/>
    </xf>
    <xf numFmtId="0" fontId="0" fillId="6" borderId="15" xfId="0" applyFill="1" applyBorder="1" applyAlignment="1" applyProtection="1">
      <alignment horizontal="right"/>
      <protection locked="0"/>
    </xf>
    <xf numFmtId="165" fontId="0" fillId="6" borderId="16" xfId="0" applyNumberFormat="1" applyFill="1" applyBorder="1" applyAlignment="1" applyProtection="1">
      <alignment/>
      <protection locked="0"/>
    </xf>
    <xf numFmtId="165" fontId="0" fillId="6" borderId="17" xfId="0" applyNumberFormat="1" applyFill="1" applyBorder="1" applyAlignment="1" applyProtection="1">
      <alignment/>
      <protection locked="0"/>
    </xf>
    <xf numFmtId="0" fontId="0" fillId="0" borderId="0" xfId="0" applyBorder="1" applyAlignment="1">
      <alignment horizontal="center"/>
    </xf>
    <xf numFmtId="0" fontId="1" fillId="0" borderId="2" xfId="0" applyFont="1" applyFill="1" applyBorder="1" applyAlignment="1">
      <alignment horizontal="left"/>
    </xf>
    <xf numFmtId="0" fontId="0" fillId="0" borderId="3" xfId="0" applyBorder="1" applyAlignment="1">
      <alignment horizontal="center"/>
    </xf>
    <xf numFmtId="0" fontId="6" fillId="0" borderId="5" xfId="0" applyFont="1" applyBorder="1" applyAlignment="1">
      <alignment horizontal="center"/>
    </xf>
    <xf numFmtId="0" fontId="0" fillId="0" borderId="0" xfId="0" applyBorder="1" applyAlignment="1">
      <alignment/>
    </xf>
    <xf numFmtId="0" fontId="1" fillId="0" borderId="1" xfId="0" applyFont="1" applyBorder="1" applyAlignment="1">
      <alignment horizontal="left"/>
    </xf>
    <xf numFmtId="0" fontId="0" fillId="0" borderId="7" xfId="0" applyBorder="1" applyAlignment="1">
      <alignment horizontal="center"/>
    </xf>
    <xf numFmtId="0" fontId="0" fillId="0" borderId="8" xfId="0" applyBorder="1" applyAlignment="1">
      <alignment/>
    </xf>
    <xf numFmtId="0" fontId="0" fillId="0" borderId="0" xfId="0" applyAlignment="1" applyProtection="1">
      <alignment/>
      <protection locked="0"/>
    </xf>
    <xf numFmtId="0" fontId="1" fillId="0" borderId="0" xfId="0" applyFont="1" applyAlignment="1" applyProtection="1">
      <alignment/>
      <protection locked="0"/>
    </xf>
    <xf numFmtId="0" fontId="11" fillId="0" borderId="0" xfId="0" applyFont="1" applyAlignment="1">
      <alignment horizontal="center"/>
    </xf>
    <xf numFmtId="0" fontId="11" fillId="0" borderId="0" xfId="0" applyFont="1" applyAlignment="1">
      <alignment/>
    </xf>
    <xf numFmtId="0" fontId="11" fillId="0" borderId="0" xfId="0" applyFont="1" applyAlignment="1">
      <alignment/>
    </xf>
    <xf numFmtId="49" fontId="0" fillId="0" borderId="9" xfId="0" applyNumberFormat="1" applyBorder="1" applyAlignment="1">
      <alignment horizontal="center"/>
    </xf>
    <xf numFmtId="0" fontId="1" fillId="7" borderId="18" xfId="0" applyFont="1" applyFill="1" applyBorder="1" applyAlignment="1">
      <alignment horizontal="center"/>
    </xf>
    <xf numFmtId="0" fontId="1" fillId="7" borderId="19" xfId="0" applyFont="1" applyFill="1" applyBorder="1" applyAlignment="1">
      <alignment horizontal="center"/>
    </xf>
    <xf numFmtId="0" fontId="1" fillId="7" borderId="20" xfId="0" applyFont="1" applyFill="1" applyBorder="1" applyAlignment="1">
      <alignment horizontal="center"/>
    </xf>
    <xf numFmtId="49" fontId="1" fillId="0" borderId="10" xfId="0" applyNumberFormat="1" applyFont="1" applyBorder="1" applyAlignment="1">
      <alignment horizontal="center"/>
    </xf>
    <xf numFmtId="49" fontId="1" fillId="0" borderId="9" xfId="0" applyNumberFormat="1" applyFont="1" applyBorder="1" applyAlignment="1">
      <alignment horizontal="center"/>
    </xf>
    <xf numFmtId="0" fontId="0" fillId="0" borderId="4" xfId="0" applyFill="1" applyBorder="1" applyAlignment="1">
      <alignment/>
    </xf>
    <xf numFmtId="0" fontId="0" fillId="0" borderId="6" xfId="0" applyFill="1" applyBorder="1" applyAlignment="1">
      <alignment/>
    </xf>
    <xf numFmtId="0" fontId="0" fillId="0" borderId="8" xfId="0" applyFill="1" applyBorder="1" applyAlignment="1">
      <alignment/>
    </xf>
    <xf numFmtId="1" fontId="4" fillId="4" borderId="21" xfId="0" applyNumberFormat="1" applyFont="1" applyFill="1" applyBorder="1" applyAlignment="1">
      <alignment horizontal="center"/>
    </xf>
    <xf numFmtId="1" fontId="4" fillId="4" borderId="22" xfId="0" applyNumberFormat="1" applyFont="1" applyFill="1" applyBorder="1" applyAlignment="1">
      <alignment horizontal="center"/>
    </xf>
    <xf numFmtId="1" fontId="4" fillId="4" borderId="23" xfId="0" applyNumberFormat="1" applyFont="1" applyFill="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0" xfId="0" applyFont="1" applyAlignment="1">
      <alignment horizontal="left"/>
    </xf>
    <xf numFmtId="0" fontId="1" fillId="7" borderId="19" xfId="0" applyFont="1" applyFill="1" applyBorder="1" applyAlignment="1">
      <alignment horizontal="center" wrapText="1"/>
    </xf>
    <xf numFmtId="0" fontId="0" fillId="8" borderId="5" xfId="0" applyFill="1" applyBorder="1" applyAlignment="1">
      <alignment/>
    </xf>
    <xf numFmtId="0" fontId="0" fillId="8" borderId="6" xfId="0" applyFill="1" applyBorder="1" applyAlignment="1">
      <alignment/>
    </xf>
    <xf numFmtId="0" fontId="0" fillId="8" borderId="0" xfId="0" applyFill="1" applyBorder="1" applyAlignment="1">
      <alignment/>
    </xf>
    <xf numFmtId="1" fontId="12" fillId="4" borderId="10" xfId="0" applyNumberFormat="1" applyFont="1" applyFill="1" applyBorder="1" applyAlignment="1">
      <alignment horizontal="center"/>
    </xf>
    <xf numFmtId="1" fontId="12" fillId="4" borderId="9" xfId="0" applyNumberFormat="1" applyFont="1" applyFill="1" applyBorder="1" applyAlignment="1">
      <alignment horizontal="center"/>
    </xf>
    <xf numFmtId="1" fontId="12" fillId="4" borderId="11" xfId="0" applyNumberFormat="1" applyFont="1" applyFill="1" applyBorder="1" applyAlignment="1">
      <alignment horizontal="center"/>
    </xf>
    <xf numFmtId="0" fontId="14" fillId="0" borderId="0" xfId="0" applyFont="1" applyAlignment="1">
      <alignment/>
    </xf>
    <xf numFmtId="0" fontId="1" fillId="7" borderId="24" xfId="0" applyFont="1" applyFill="1" applyBorder="1" applyAlignment="1">
      <alignment horizontal="center" wrapText="1"/>
    </xf>
    <xf numFmtId="49" fontId="0" fillId="0" borderId="21" xfId="0" applyNumberFormat="1" applyBorder="1" applyAlignment="1">
      <alignment horizontal="center"/>
    </xf>
    <xf numFmtId="49" fontId="0" fillId="0" borderId="22" xfId="0" applyNumberFormat="1" applyBorder="1" applyAlignment="1">
      <alignment horizontal="center"/>
    </xf>
    <xf numFmtId="1" fontId="4" fillId="4" borderId="25" xfId="0" applyNumberFormat="1" applyFont="1" applyFill="1" applyBorder="1" applyAlignment="1">
      <alignment horizontal="center"/>
    </xf>
    <xf numFmtId="0" fontId="1" fillId="7" borderId="1" xfId="0" applyFont="1" applyFill="1" applyBorder="1" applyAlignment="1">
      <alignment horizontal="center"/>
    </xf>
    <xf numFmtId="0" fontId="0" fillId="0" borderId="7" xfId="0" applyBorder="1" applyAlignment="1">
      <alignment/>
    </xf>
    <xf numFmtId="0" fontId="0" fillId="0" borderId="8" xfId="0" applyBorder="1" applyAlignment="1">
      <alignment/>
    </xf>
    <xf numFmtId="0" fontId="1" fillId="7" borderId="2"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5" fillId="0" borderId="0" xfId="20" applyFont="1" applyAlignment="1">
      <alignment horizontal="left"/>
    </xf>
    <xf numFmtId="0" fontId="0" fillId="0" borderId="0" xfId="0" applyAlignment="1">
      <alignment/>
    </xf>
    <xf numFmtId="0" fontId="16" fillId="0" borderId="7" xfId="20" applyFont="1" applyBorder="1" applyAlignment="1">
      <alignment/>
    </xf>
    <xf numFmtId="0" fontId="1" fillId="0" borderId="7" xfId="0" applyFont="1" applyBorder="1" applyAlignment="1">
      <alignment/>
    </xf>
    <xf numFmtId="0" fontId="13" fillId="7" borderId="26" xfId="0" applyFont="1"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 xfId="0" applyNumberFormat="1" applyFont="1" applyFill="1" applyBorder="1" applyAlignment="1">
      <alignment horizontal="left" wrapText="1"/>
    </xf>
    <xf numFmtId="0" fontId="0" fillId="0" borderId="3" xfId="0" applyBorder="1" applyAlignment="1">
      <alignment wrapText="1"/>
    </xf>
    <xf numFmtId="0" fontId="0" fillId="0" borderId="4" xfId="0" applyBorder="1" applyAlignment="1">
      <alignment wrapText="1"/>
    </xf>
    <xf numFmtId="0" fontId="0" fillId="0" borderId="0" xfId="0" applyBorder="1" applyAlignment="1">
      <alignment wrapText="1"/>
    </xf>
    <xf numFmtId="0" fontId="0" fillId="0" borderId="6" xfId="0" applyBorder="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000000"/>
      </font>
      <fill>
        <patternFill>
          <bgColor rgb="FFFFFF99"/>
        </patternFill>
      </fill>
      <border/>
    </dxf>
    <dxf>
      <font>
        <color rgb="FF00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19050</xdr:rowOff>
    </xdr:from>
    <xdr:to>
      <xdr:col>12</xdr:col>
      <xdr:colOff>247650</xdr:colOff>
      <xdr:row>9</xdr:row>
      <xdr:rowOff>0</xdr:rowOff>
    </xdr:to>
    <xdr:pic>
      <xdr:nvPicPr>
        <xdr:cNvPr id="1" name="Picture 3"/>
        <xdr:cNvPicPr preferRelativeResize="1">
          <a:picLocks noChangeAspect="1"/>
        </xdr:cNvPicPr>
      </xdr:nvPicPr>
      <xdr:blipFill>
        <a:blip r:embed="rId1"/>
        <a:stretch>
          <a:fillRect/>
        </a:stretch>
      </xdr:blipFill>
      <xdr:spPr>
        <a:xfrm>
          <a:off x="990600" y="19050"/>
          <a:ext cx="6438900"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unearth.gsfc.nasa.gov/eclipse/LEvis/LEvis.html" TargetMode="External" /><Relationship Id="rId2" Type="http://schemas.openxmlformats.org/officeDocument/2006/relationships/hyperlink" Target="http://sunearth.gsfc.nasa.gov/eclipse/LEvis/LEviskey.html"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1:U93"/>
  <sheetViews>
    <sheetView tabSelected="1" workbookViewId="0" topLeftCell="A1">
      <selection activeCell="E24" sqref="E24"/>
    </sheetView>
  </sheetViews>
  <sheetFormatPr defaultColWidth="11.00390625" defaultRowHeight="12"/>
  <cols>
    <col min="1" max="1" width="12.875" style="2" customWidth="1"/>
    <col min="2" max="2" width="4.875" style="2" customWidth="1"/>
    <col min="3" max="4" width="6.875" style="2" customWidth="1"/>
    <col min="5" max="5" width="8.625" style="0" customWidth="1"/>
    <col min="6" max="11" width="7.875" style="0" customWidth="1"/>
    <col min="12" max="14" width="6.875" style="0" customWidth="1"/>
    <col min="15" max="15" width="5.875" style="0" customWidth="1"/>
    <col min="16" max="16" width="5.50390625" style="0" customWidth="1"/>
    <col min="17" max="17" width="5.875" style="0" customWidth="1"/>
    <col min="18" max="18" width="6.375" style="0" customWidth="1"/>
    <col min="19" max="21" width="5.875" style="0" customWidth="1"/>
    <col min="22" max="22" width="2.625" style="0" customWidth="1"/>
  </cols>
  <sheetData>
    <row r="1" ht="12"/>
    <row r="2" ht="12"/>
    <row r="3" ht="12"/>
    <row r="4" ht="12"/>
    <row r="5" ht="12"/>
    <row r="6" ht="12"/>
    <row r="7" ht="12"/>
    <row r="8" ht="12"/>
    <row r="9" ht="12"/>
    <row r="10" ht="12"/>
    <row r="11" spans="1:14" s="53" customFormat="1" ht="24.75">
      <c r="A11" s="52"/>
      <c r="B11" s="88" t="s">
        <v>671</v>
      </c>
      <c r="C11" s="89"/>
      <c r="D11" s="89"/>
      <c r="E11" s="89"/>
      <c r="F11" s="89"/>
      <c r="G11" s="89"/>
      <c r="H11" s="89"/>
      <c r="I11" s="89"/>
      <c r="J11" s="89"/>
      <c r="K11" s="89"/>
      <c r="L11" s="89"/>
      <c r="M11" s="89"/>
      <c r="N11" s="54"/>
    </row>
    <row r="13" spans="2:11" ht="21">
      <c r="B13" s="36" t="s">
        <v>757</v>
      </c>
      <c r="C13" s="36"/>
      <c r="D13" s="36"/>
      <c r="E13" s="25"/>
      <c r="F13" s="25"/>
      <c r="G13" s="25"/>
      <c r="H13" s="25"/>
      <c r="I13" s="25"/>
      <c r="J13" s="25"/>
      <c r="K13" s="25"/>
    </row>
    <row r="14" ht="13.5" thickBot="1"/>
    <row r="15" spans="1:14" ht="12.75" customHeight="1">
      <c r="A15" s="43" t="s">
        <v>240</v>
      </c>
      <c r="B15" s="44"/>
      <c r="C15" s="44"/>
      <c r="D15" s="95" t="s">
        <v>273</v>
      </c>
      <c r="E15" s="96"/>
      <c r="F15" s="96"/>
      <c r="G15" s="96"/>
      <c r="H15" s="96"/>
      <c r="I15" s="96"/>
      <c r="J15" s="96"/>
      <c r="K15" s="96"/>
      <c r="L15" s="96"/>
      <c r="M15" s="97"/>
      <c r="N15" s="22"/>
    </row>
    <row r="16" spans="1:15" ht="12.75">
      <c r="A16" s="45"/>
      <c r="B16" s="42"/>
      <c r="C16" s="42"/>
      <c r="D16" s="98"/>
      <c r="E16" s="98"/>
      <c r="F16" s="98"/>
      <c r="G16" s="98"/>
      <c r="H16" s="98"/>
      <c r="I16" s="98"/>
      <c r="J16" s="98"/>
      <c r="K16" s="98"/>
      <c r="L16" s="98"/>
      <c r="M16" s="99"/>
      <c r="O16" s="1" t="s">
        <v>670</v>
      </c>
    </row>
    <row r="17" spans="1:15" ht="12.75">
      <c r="A17" s="45"/>
      <c r="B17" s="42"/>
      <c r="C17" s="42"/>
      <c r="D17" s="98"/>
      <c r="E17" s="98"/>
      <c r="F17" s="98"/>
      <c r="G17" s="98"/>
      <c r="H17" s="98"/>
      <c r="I17" s="98"/>
      <c r="J17" s="98"/>
      <c r="K17" s="98"/>
      <c r="L17" s="98"/>
      <c r="M17" s="99"/>
      <c r="O17" s="1" t="s">
        <v>274</v>
      </c>
    </row>
    <row r="18" spans="1:14" ht="12.75">
      <c r="A18" s="45"/>
      <c r="B18" s="42"/>
      <c r="C18" s="42"/>
      <c r="D18" s="98"/>
      <c r="E18" s="98"/>
      <c r="F18" s="98"/>
      <c r="G18" s="98"/>
      <c r="H18" s="98"/>
      <c r="I18" s="98"/>
      <c r="J18" s="98"/>
      <c r="K18" s="98"/>
      <c r="L18" s="98"/>
      <c r="M18" s="99"/>
      <c r="N18" s="1"/>
    </row>
    <row r="19" spans="1:14" ht="12.75">
      <c r="A19" s="45"/>
      <c r="B19" s="42"/>
      <c r="C19" s="42"/>
      <c r="D19" s="98"/>
      <c r="E19" s="98"/>
      <c r="F19" s="98"/>
      <c r="G19" s="98"/>
      <c r="H19" s="98"/>
      <c r="I19" s="98"/>
      <c r="J19" s="98"/>
      <c r="K19" s="98"/>
      <c r="L19" s="98"/>
      <c r="M19" s="99"/>
      <c r="N19" s="1"/>
    </row>
    <row r="20" spans="1:14" ht="12.75">
      <c r="A20" s="45"/>
      <c r="B20" s="42"/>
      <c r="C20" s="42"/>
      <c r="D20" s="100"/>
      <c r="E20" s="100"/>
      <c r="F20" s="100"/>
      <c r="G20" s="100"/>
      <c r="H20" s="100"/>
      <c r="I20" s="100"/>
      <c r="J20" s="100"/>
      <c r="K20" s="100"/>
      <c r="L20" s="100"/>
      <c r="M20" s="99"/>
      <c r="N20" s="1"/>
    </row>
    <row r="21" spans="1:14" ht="12.75">
      <c r="A21" s="45"/>
      <c r="B21" s="42"/>
      <c r="C21" s="42"/>
      <c r="D21" s="42"/>
      <c r="E21" s="46"/>
      <c r="F21" s="46"/>
      <c r="G21" s="46"/>
      <c r="H21" s="46"/>
      <c r="I21" s="46"/>
      <c r="J21" s="46"/>
      <c r="K21" s="46"/>
      <c r="L21" s="46"/>
      <c r="M21" s="62"/>
      <c r="N21" s="1"/>
    </row>
    <row r="22" spans="1:13" ht="13.5" thickBot="1">
      <c r="A22" s="47" t="s">
        <v>72</v>
      </c>
      <c r="B22" s="48"/>
      <c r="C22" s="48"/>
      <c r="D22" s="90" t="s">
        <v>672</v>
      </c>
      <c r="E22" s="91"/>
      <c r="F22" s="91"/>
      <c r="G22" s="91"/>
      <c r="H22" s="91"/>
      <c r="I22" s="91"/>
      <c r="J22" s="91"/>
      <c r="K22" s="91"/>
      <c r="L22" s="83"/>
      <c r="M22" s="49"/>
    </row>
    <row r="23" spans="15:18" ht="13.5" thickBot="1">
      <c r="O23" s="23" t="s">
        <v>475</v>
      </c>
      <c r="P23" s="24"/>
      <c r="Q23" s="24"/>
      <c r="R23" s="21"/>
    </row>
    <row r="24" spans="3:18" ht="12.75">
      <c r="C24" s="38" t="s">
        <v>252</v>
      </c>
      <c r="E24" s="39" t="s">
        <v>476</v>
      </c>
      <c r="I24" s="11"/>
      <c r="J24" s="11"/>
      <c r="K24" s="11"/>
      <c r="O24" s="71" t="s">
        <v>755</v>
      </c>
      <c r="P24" s="72"/>
      <c r="Q24" s="73"/>
      <c r="R24" s="72"/>
    </row>
    <row r="25" spans="3:18" s="4" customFormat="1" ht="13.5" thickBot="1">
      <c r="C25" s="38" t="s">
        <v>244</v>
      </c>
      <c r="E25" s="40">
        <v>40.717</v>
      </c>
      <c r="F25" s="37" t="s">
        <v>544</v>
      </c>
      <c r="J25" s="37"/>
      <c r="K25" s="37"/>
      <c r="O25" s="27" t="s">
        <v>756</v>
      </c>
      <c r="P25" s="28"/>
      <c r="Q25" s="29"/>
      <c r="R25" s="28"/>
    </row>
    <row r="26" spans="3:11" ht="13.5" thickBot="1">
      <c r="C26" s="38" t="s">
        <v>243</v>
      </c>
      <c r="E26" s="41">
        <v>-74.017</v>
      </c>
      <c r="F26" s="37" t="s">
        <v>545</v>
      </c>
      <c r="J26" s="11"/>
      <c r="K26" s="11"/>
    </row>
    <row r="27" spans="15:21" ht="13.5" thickBot="1">
      <c r="O27" s="85" t="str">
        <f>Place</f>
        <v>New York </v>
      </c>
      <c r="P27" s="86"/>
      <c r="Q27" s="86"/>
      <c r="R27" s="86"/>
      <c r="S27" s="86"/>
      <c r="T27" s="86"/>
      <c r="U27" s="87"/>
    </row>
    <row r="28" spans="5:21" ht="13.5" thickBot="1">
      <c r="E28" s="92" t="s">
        <v>249</v>
      </c>
      <c r="F28" s="93"/>
      <c r="G28" s="93"/>
      <c r="H28" s="93"/>
      <c r="I28" s="93"/>
      <c r="J28" s="93"/>
      <c r="K28" s="94"/>
      <c r="O28" s="82" t="s">
        <v>754</v>
      </c>
      <c r="P28" s="83"/>
      <c r="Q28" s="83"/>
      <c r="R28" s="83"/>
      <c r="S28" s="83"/>
      <c r="T28" s="83"/>
      <c r="U28" s="84"/>
    </row>
    <row r="29" spans="1:21" ht="37.5" thickBot="1">
      <c r="A29" s="56" t="s">
        <v>241</v>
      </c>
      <c r="B29" s="57" t="s">
        <v>634</v>
      </c>
      <c r="C29" s="70" t="s">
        <v>542</v>
      </c>
      <c r="D29" s="70" t="s">
        <v>543</v>
      </c>
      <c r="E29" s="70" t="s">
        <v>195</v>
      </c>
      <c r="F29" s="70" t="s">
        <v>190</v>
      </c>
      <c r="G29" s="70" t="s">
        <v>189</v>
      </c>
      <c r="H29" s="70" t="s">
        <v>191</v>
      </c>
      <c r="I29" s="70" t="s">
        <v>192</v>
      </c>
      <c r="J29" s="70" t="s">
        <v>193</v>
      </c>
      <c r="K29" s="70" t="s">
        <v>194</v>
      </c>
      <c r="L29" s="70" t="s">
        <v>179</v>
      </c>
      <c r="M29" s="70" t="s">
        <v>180</v>
      </c>
      <c r="N29" s="78" t="s">
        <v>188</v>
      </c>
      <c r="O29" s="56" t="s">
        <v>181</v>
      </c>
      <c r="P29" s="57" t="s">
        <v>182</v>
      </c>
      <c r="Q29" s="57" t="s">
        <v>183</v>
      </c>
      <c r="R29" s="57" t="s">
        <v>753</v>
      </c>
      <c r="S29" s="57" t="s">
        <v>184</v>
      </c>
      <c r="T29" s="57" t="s">
        <v>185</v>
      </c>
      <c r="U29" s="58" t="s">
        <v>752</v>
      </c>
    </row>
    <row r="30" spans="1:21" ht="12.75">
      <c r="A30" s="79" t="s">
        <v>758</v>
      </c>
      <c r="B30" s="80" t="s">
        <v>759</v>
      </c>
      <c r="C30" s="80" t="s">
        <v>760</v>
      </c>
      <c r="D30" s="80" t="s">
        <v>761</v>
      </c>
      <c r="E30" s="80" t="s">
        <v>762</v>
      </c>
      <c r="F30" s="80" t="s">
        <v>250</v>
      </c>
      <c r="G30" s="80" t="s">
        <v>250</v>
      </c>
      <c r="H30" s="80" t="s">
        <v>763</v>
      </c>
      <c r="I30" s="80" t="s">
        <v>250</v>
      </c>
      <c r="J30" s="80" t="s">
        <v>250</v>
      </c>
      <c r="K30" s="80" t="s">
        <v>764</v>
      </c>
      <c r="L30" s="80" t="s">
        <v>765</v>
      </c>
      <c r="M30" s="80" t="s">
        <v>766</v>
      </c>
      <c r="N30" s="80" t="s">
        <v>767</v>
      </c>
      <c r="O30" s="64">
        <f>RTD*ASIN(SIN(Dec*DTR)*SIN(lat*DTR)+COS(Dec*DTR)*COS(X!E30*DTR)*COS(lat*DTR))</f>
        <v>-12.894495173506476</v>
      </c>
      <c r="P30" s="65" t="s">
        <v>633</v>
      </c>
      <c r="Q30" s="65" t="s">
        <v>633</v>
      </c>
      <c r="R30" s="65">
        <f>RTD*ASIN(SIN(Dec*DTR)*SIN(lat*DTR)+COS(Dec*DTR)*COS(X!H30*DTR)*COS(lat*DTR))</f>
        <v>-10.875874392370587</v>
      </c>
      <c r="S30" s="65" t="s">
        <v>633</v>
      </c>
      <c r="T30" s="81" t="s">
        <v>633</v>
      </c>
      <c r="U30" s="66">
        <f>RTD*ASIN(SIN(Dec*DTR)*SIN(lat*DTR)+COS(Dec*DTR)*COS(X!K30*DTR)*COS(lat*DTR))</f>
        <v>-8.646430596017765</v>
      </c>
    </row>
    <row r="31" spans="1:21" s="77" customFormat="1" ht="12.75">
      <c r="A31" s="35" t="s">
        <v>768</v>
      </c>
      <c r="B31" s="55" t="s">
        <v>637</v>
      </c>
      <c r="C31" s="55" t="s">
        <v>769</v>
      </c>
      <c r="D31" s="55" t="s">
        <v>275</v>
      </c>
      <c r="E31" s="55" t="s">
        <v>276</v>
      </c>
      <c r="F31" s="55" t="s">
        <v>250</v>
      </c>
      <c r="G31" s="55" t="s">
        <v>250</v>
      </c>
      <c r="H31" s="55" t="s">
        <v>277</v>
      </c>
      <c r="I31" s="55" t="s">
        <v>250</v>
      </c>
      <c r="J31" s="55" t="s">
        <v>250</v>
      </c>
      <c r="K31" s="55" t="s">
        <v>278</v>
      </c>
      <c r="L31" s="55" t="s">
        <v>279</v>
      </c>
      <c r="M31" s="55" t="s">
        <v>280</v>
      </c>
      <c r="N31" s="55" t="s">
        <v>281</v>
      </c>
      <c r="O31" s="74">
        <f>RTD*ASIN(SIN(Dec*DTR)*SIN(lat*DTR)+COS(Dec*DTR)*COS(X!E31*DTR)*COS(lat*DTR))</f>
        <v>23.19014215384986</v>
      </c>
      <c r="P31" s="26" t="s">
        <v>633</v>
      </c>
      <c r="Q31" s="26" t="s">
        <v>633</v>
      </c>
      <c r="R31" s="75">
        <f>RTD*ASIN(SIN(Dec*DTR)*SIN(lat*DTR)+COS(Dec*DTR)*COS(X!H31*DTR)*COS(lat*DTR))</f>
        <v>3.2930616773268455</v>
      </c>
      <c r="S31" s="26" t="s">
        <v>633</v>
      </c>
      <c r="T31" s="26" t="s">
        <v>633</v>
      </c>
      <c r="U31" s="76">
        <f>RTD*ASIN(SIN(Dec*DTR)*SIN(lat*DTR)+COS(Dec*DTR)*COS(X!K31*DTR)*COS(lat*DTR))</f>
        <v>-17.416942904783888</v>
      </c>
    </row>
    <row r="32" spans="1:21" ht="12.75">
      <c r="A32" s="35" t="s">
        <v>282</v>
      </c>
      <c r="B32" s="55" t="s">
        <v>637</v>
      </c>
      <c r="C32" s="55" t="s">
        <v>283</v>
      </c>
      <c r="D32" s="55" t="s">
        <v>284</v>
      </c>
      <c r="E32" s="55" t="s">
        <v>285</v>
      </c>
      <c r="F32" s="55" t="s">
        <v>250</v>
      </c>
      <c r="G32" s="55" t="s">
        <v>250</v>
      </c>
      <c r="H32" s="55" t="s">
        <v>286</v>
      </c>
      <c r="I32" s="55" t="s">
        <v>250</v>
      </c>
      <c r="J32" s="55" t="s">
        <v>250</v>
      </c>
      <c r="K32" s="55" t="s">
        <v>287</v>
      </c>
      <c r="L32" s="55" t="s">
        <v>288</v>
      </c>
      <c r="M32" s="55" t="s">
        <v>289</v>
      </c>
      <c r="N32" s="55" t="s">
        <v>290</v>
      </c>
      <c r="O32" s="30">
        <f>RTD*ASIN(SIN(Dec*DTR)*SIN(lat*DTR)+COS(Dec*DTR)*COS(X!E32*DTR)*COS(lat*DTR))</f>
        <v>22.90328155156064</v>
      </c>
      <c r="P32" s="26" t="s">
        <v>633</v>
      </c>
      <c r="Q32" s="26" t="s">
        <v>633</v>
      </c>
      <c r="R32" s="26">
        <f>RTD*ASIN(SIN(Dec*DTR)*SIN(lat*DTR)+COS(Dec*DTR)*COS(X!H32*DTR)*COS(lat*DTR))</f>
        <v>28.7624965425983</v>
      </c>
      <c r="S32" s="26" t="s">
        <v>633</v>
      </c>
      <c r="T32" s="26" t="s">
        <v>633</v>
      </c>
      <c r="U32" s="31">
        <f>RTD*ASIN(SIN(Dec*DTR)*SIN(lat*DTR)+COS(Dec*DTR)*COS(X!K32*DTR)*COS(lat*DTR))</f>
        <v>32.67167037615963</v>
      </c>
    </row>
    <row r="33" spans="1:21" ht="12.75">
      <c r="A33" s="35" t="s">
        <v>291</v>
      </c>
      <c r="B33" s="55" t="s">
        <v>637</v>
      </c>
      <c r="C33" s="55" t="s">
        <v>292</v>
      </c>
      <c r="D33" s="55" t="s">
        <v>293</v>
      </c>
      <c r="E33" s="55" t="s">
        <v>294</v>
      </c>
      <c r="F33" s="55" t="s">
        <v>250</v>
      </c>
      <c r="G33" s="55" t="s">
        <v>250</v>
      </c>
      <c r="H33" s="55" t="s">
        <v>278</v>
      </c>
      <c r="I33" s="55" t="s">
        <v>250</v>
      </c>
      <c r="J33" s="55" t="s">
        <v>250</v>
      </c>
      <c r="K33" s="55" t="s">
        <v>664</v>
      </c>
      <c r="L33" s="55" t="s">
        <v>295</v>
      </c>
      <c r="M33" s="55" t="s">
        <v>296</v>
      </c>
      <c r="N33" s="55" t="s">
        <v>297</v>
      </c>
      <c r="O33" s="30">
        <f>RTD*ASIN(SIN(Dec*DTR)*SIN(lat*DTR)+COS(Dec*DTR)*COS(X!E33*DTR)*COS(lat*DTR))</f>
        <v>2.7565728065374655</v>
      </c>
      <c r="P33" s="26" t="s">
        <v>633</v>
      </c>
      <c r="Q33" s="26" t="s">
        <v>633</v>
      </c>
      <c r="R33" s="26">
        <f>RTD*ASIN(SIN(Dec*DTR)*SIN(lat*DTR)+COS(Dec*DTR)*COS(X!H33*DTR)*COS(lat*DTR))</f>
        <v>-19.79626284723926</v>
      </c>
      <c r="S33" s="26" t="s">
        <v>633</v>
      </c>
      <c r="T33" s="26" t="s">
        <v>633</v>
      </c>
      <c r="U33" s="31">
        <f>RTD*ASIN(SIN(Dec*DTR)*SIN(lat*DTR)+COS(Dec*DTR)*COS(X!K33*DTR)*COS(lat*DTR))</f>
        <v>-39.76880236991699</v>
      </c>
    </row>
    <row r="34" spans="1:21" s="1" customFormat="1" ht="12.75">
      <c r="A34" s="35" t="s">
        <v>298</v>
      </c>
      <c r="B34" s="55" t="s">
        <v>636</v>
      </c>
      <c r="C34" s="55" t="s">
        <v>299</v>
      </c>
      <c r="D34" s="55" t="s">
        <v>300</v>
      </c>
      <c r="E34" s="55" t="s">
        <v>301</v>
      </c>
      <c r="F34" s="55" t="s">
        <v>302</v>
      </c>
      <c r="G34" s="55" t="s">
        <v>250</v>
      </c>
      <c r="H34" s="55" t="s">
        <v>303</v>
      </c>
      <c r="I34" s="55" t="s">
        <v>250</v>
      </c>
      <c r="J34" s="55" t="s">
        <v>304</v>
      </c>
      <c r="K34" s="55" t="s">
        <v>305</v>
      </c>
      <c r="L34" s="55" t="s">
        <v>306</v>
      </c>
      <c r="M34" s="55" t="s">
        <v>307</v>
      </c>
      <c r="N34" s="55" t="s">
        <v>308</v>
      </c>
      <c r="O34" s="30">
        <f>RTD*ASIN(SIN(Dec*DTR)*SIN(lat*DTR)+COS(Dec*DTR)*COS(X!E34*DTR)*COS(lat*DTR))</f>
        <v>-2.076782252777822</v>
      </c>
      <c r="P34" s="26">
        <f>RTD*ASIN(SIN(Dec*DTR)*SIN(lat*DTR)+COS(Dec*DTR)*COS(X!F34*DTR)*COS(lat*DTR))</f>
        <v>19.446646126853015</v>
      </c>
      <c r="Q34" s="26" t="s">
        <v>633</v>
      </c>
      <c r="R34" s="26">
        <f>RTD*ASIN(SIN(Dec*DTR)*SIN(lat*DTR)+COS(Dec*DTR)*COS(X!H34*DTR)*COS(lat*DTR))</f>
        <v>26.26463355719217</v>
      </c>
      <c r="S34" s="26" t="s">
        <v>633</v>
      </c>
      <c r="T34" s="26">
        <f>RTD*ASIN(SIN(Dec*DTR)*SIN(lat*DTR)+COS(Dec*DTR)*COS(X!J34*DTR)*COS(lat*DTR))</f>
        <v>33.05348431604572</v>
      </c>
      <c r="U34" s="31">
        <f>RTD*ASIN(SIN(Dec*DTR)*SIN(lat*DTR)+COS(Dec*DTR)*COS(X!K34*DTR)*COS(lat*DTR))</f>
        <v>53.58201625687194</v>
      </c>
    </row>
    <row r="35" spans="1:21" s="1" customFormat="1" ht="12.75">
      <c r="A35" s="35" t="s">
        <v>309</v>
      </c>
      <c r="B35" s="55" t="s">
        <v>636</v>
      </c>
      <c r="C35" s="55" t="s">
        <v>310</v>
      </c>
      <c r="D35" s="55" t="s">
        <v>311</v>
      </c>
      <c r="E35" s="55" t="s">
        <v>262</v>
      </c>
      <c r="F35" s="55" t="s">
        <v>312</v>
      </c>
      <c r="G35" s="55" t="s">
        <v>250</v>
      </c>
      <c r="H35" s="55" t="s">
        <v>313</v>
      </c>
      <c r="I35" s="55" t="s">
        <v>250</v>
      </c>
      <c r="J35" s="55" t="s">
        <v>673</v>
      </c>
      <c r="K35" s="55" t="s">
        <v>674</v>
      </c>
      <c r="L35" s="55" t="s">
        <v>675</v>
      </c>
      <c r="M35" s="55" t="s">
        <v>676</v>
      </c>
      <c r="N35" s="55" t="s">
        <v>677</v>
      </c>
      <c r="O35" s="30">
        <f>RTD*ASIN(SIN(Dec*DTR)*SIN(lat*DTR)+COS(Dec*DTR)*COS(X!E35*DTR)*COS(lat*DTR))</f>
        <v>-66.25037008351582</v>
      </c>
      <c r="P35" s="26">
        <f>RTD*ASIN(SIN(Dec*DTR)*SIN(lat*DTR)+COS(Dec*DTR)*COS(X!F35*DTR)*COS(lat*DTR))</f>
        <v>-59.81286663559828</v>
      </c>
      <c r="Q35" s="26" t="s">
        <v>633</v>
      </c>
      <c r="R35" s="26">
        <f>RTD*ASIN(SIN(Dec*DTR)*SIN(lat*DTR)+COS(Dec*DTR)*COS(X!H35*DTR)*COS(lat*DTR))</f>
        <v>-47.92336704114419</v>
      </c>
      <c r="S35" s="26" t="s">
        <v>633</v>
      </c>
      <c r="T35" s="26">
        <f>RTD*ASIN(SIN(Dec*DTR)*SIN(lat*DTR)+COS(Dec*DTR)*COS(X!J35*DTR)*COS(lat*DTR))</f>
        <v>-34.123918199291424</v>
      </c>
      <c r="U35" s="31">
        <f>RTD*ASIN(SIN(Dec*DTR)*SIN(lat*DTR)+COS(Dec*DTR)*COS(X!K35*DTR)*COS(lat*DTR))</f>
        <v>-21.63681610866011</v>
      </c>
    </row>
    <row r="36" spans="1:21" s="1" customFormat="1" ht="12.75">
      <c r="A36" s="59" t="s">
        <v>678</v>
      </c>
      <c r="B36" s="60" t="s">
        <v>639</v>
      </c>
      <c r="C36" s="60" t="s">
        <v>679</v>
      </c>
      <c r="D36" s="60" t="s">
        <v>680</v>
      </c>
      <c r="E36" s="60" t="s">
        <v>681</v>
      </c>
      <c r="F36" s="60" t="s">
        <v>682</v>
      </c>
      <c r="G36" s="60" t="s">
        <v>683</v>
      </c>
      <c r="H36" s="60" t="s">
        <v>684</v>
      </c>
      <c r="I36" s="60" t="s">
        <v>685</v>
      </c>
      <c r="J36" s="60" t="s">
        <v>686</v>
      </c>
      <c r="K36" s="60" t="s">
        <v>687</v>
      </c>
      <c r="L36" s="60" t="s">
        <v>688</v>
      </c>
      <c r="M36" s="60" t="s">
        <v>689</v>
      </c>
      <c r="N36" s="60" t="s">
        <v>690</v>
      </c>
      <c r="O36" s="30">
        <f>RTD*ASIN(SIN(Dec*DTR)*SIN(lat*DTR)+COS(Dec*DTR)*COS(X!E36*DTR)*COS(lat*DTR))</f>
        <v>-13.662261351864311</v>
      </c>
      <c r="P36" s="26">
        <f>RTD*ASIN(SIN(Dec*DTR)*SIN(lat*DTR)+COS(Dec*DTR)*COS(X!F36*DTR)*COS(lat*DTR))</f>
        <v>-1.8299881171801307</v>
      </c>
      <c r="Q36" s="26">
        <f>RTD*ASIN(SIN(Dec*DTR)*SIN(lat*DTR)+COS(Dec*DTR)*COS(X!G36*DTR)*COS(lat*DTR))</f>
        <v>10.780860713821534</v>
      </c>
      <c r="R36" s="26">
        <f>RTD*ASIN(SIN(Dec*DTR)*SIN(lat*DTR)+COS(Dec*DTR)*COS(X!H36*DTR)*COS(lat*DTR))</f>
        <v>18.57955781297267</v>
      </c>
      <c r="S36" s="26">
        <f>RTD*ASIN(SIN(Dec*DTR)*SIN(lat*DTR)+COS(Dec*DTR)*COS(X!I36*DTR)*COS(lat*DTR))</f>
        <v>26.69446743325875</v>
      </c>
      <c r="T36" s="26">
        <f>RTD*ASIN(SIN(Dec*DTR)*SIN(lat*DTR)+COS(Dec*DTR)*COS(X!J36*DTR)*COS(lat*DTR))</f>
        <v>39.89227168684008</v>
      </c>
      <c r="U36" s="31">
        <f>RTD*ASIN(SIN(Dec*DTR)*SIN(lat*DTR)+COS(Dec*DTR)*COS(X!K36*DTR)*COS(lat*DTR))</f>
        <v>53.28627343704952</v>
      </c>
    </row>
    <row r="37" spans="1:21" s="1" customFormat="1" ht="12.75">
      <c r="A37" s="59" t="s">
        <v>691</v>
      </c>
      <c r="B37" s="60" t="s">
        <v>638</v>
      </c>
      <c r="C37" s="60" t="s">
        <v>692</v>
      </c>
      <c r="D37" s="60" t="s">
        <v>693</v>
      </c>
      <c r="E37" s="60" t="s">
        <v>694</v>
      </c>
      <c r="F37" s="60" t="s">
        <v>695</v>
      </c>
      <c r="G37" s="60" t="s">
        <v>266</v>
      </c>
      <c r="H37" s="60" t="s">
        <v>696</v>
      </c>
      <c r="I37" s="60" t="s">
        <v>697</v>
      </c>
      <c r="J37" s="60" t="s">
        <v>698</v>
      </c>
      <c r="K37" s="60" t="s">
        <v>699</v>
      </c>
      <c r="L37" s="60" t="s">
        <v>700</v>
      </c>
      <c r="M37" s="60" t="s">
        <v>701</v>
      </c>
      <c r="N37" s="60" t="s">
        <v>702</v>
      </c>
      <c r="O37" s="30">
        <f>RTD*ASIN(SIN(Dec*DTR)*SIN(lat*DTR)+COS(Dec*DTR)*COS(X!E37*DTR)*COS(lat*DTR))</f>
        <v>2.644316573685975</v>
      </c>
      <c r="P37" s="26">
        <f>RTD*ASIN(SIN(Dec*DTR)*SIN(lat*DTR)+COS(Dec*DTR)*COS(X!F37*DTR)*COS(lat*DTR))</f>
        <v>-7.031752788668995</v>
      </c>
      <c r="Q37" s="26">
        <f>RTD*ASIN(SIN(Dec*DTR)*SIN(lat*DTR)+COS(Dec*DTR)*COS(X!G37*DTR)*COS(lat*DTR))</f>
        <v>-17.625921833292516</v>
      </c>
      <c r="R37" s="26">
        <f>RTD*ASIN(SIN(Dec*DTR)*SIN(lat*DTR)+COS(Dec*DTR)*COS(X!H37*DTR)*COS(lat*DTR))</f>
        <v>-27.21206301992608</v>
      </c>
      <c r="S37" s="26">
        <f>RTD*ASIN(SIN(Dec*DTR)*SIN(lat*DTR)+COS(Dec*DTR)*COS(X!I37*DTR)*COS(lat*DTR))</f>
        <v>-36.676252161653984</v>
      </c>
      <c r="T37" s="26">
        <f>RTD*ASIN(SIN(Dec*DTR)*SIN(lat*DTR)+COS(Dec*DTR)*COS(X!J37*DTR)*COS(lat*DTR))</f>
        <v>-47.45332026938761</v>
      </c>
      <c r="U37" s="31">
        <f>RTD*ASIN(SIN(Dec*DTR)*SIN(lat*DTR)+COS(Dec*DTR)*COS(X!K37*DTR)*COS(lat*DTR))</f>
        <v>-57.14327264085383</v>
      </c>
    </row>
    <row r="38" spans="1:21" s="1" customFormat="1" ht="12.75">
      <c r="A38" s="59" t="s">
        <v>703</v>
      </c>
      <c r="B38" s="60" t="s">
        <v>635</v>
      </c>
      <c r="C38" s="60" t="s">
        <v>704</v>
      </c>
      <c r="D38" s="60" t="s">
        <v>705</v>
      </c>
      <c r="E38" s="60" t="s">
        <v>706</v>
      </c>
      <c r="F38" s="60" t="s">
        <v>707</v>
      </c>
      <c r="G38" s="60" t="s">
        <v>708</v>
      </c>
      <c r="H38" s="60" t="s">
        <v>387</v>
      </c>
      <c r="I38" s="60" t="s">
        <v>388</v>
      </c>
      <c r="J38" s="60" t="s">
        <v>389</v>
      </c>
      <c r="K38" s="60" t="s">
        <v>390</v>
      </c>
      <c r="L38" s="60" t="s">
        <v>391</v>
      </c>
      <c r="M38" s="60" t="s">
        <v>392</v>
      </c>
      <c r="N38" s="60" t="s">
        <v>393</v>
      </c>
      <c r="O38" s="30">
        <f>RTD*ASIN(SIN(Dec*DTR)*SIN(lat*DTR)+COS(Dec*DTR)*COS(X!E38*DTR)*COS(lat*DTR))</f>
        <v>19.18050279244763</v>
      </c>
      <c r="P38" s="26">
        <f>RTD*ASIN(SIN(Dec*DTR)*SIN(lat*DTR)+COS(Dec*DTR)*COS(X!F38*DTR)*COS(lat*DTR))</f>
        <v>32.37411485071982</v>
      </c>
      <c r="Q38" s="26">
        <f>RTD*ASIN(SIN(Dec*DTR)*SIN(lat*DTR)+COS(Dec*DTR)*COS(X!G38*DTR)*COS(lat*DTR))</f>
        <v>48.63084021122289</v>
      </c>
      <c r="R38" s="26">
        <f>RTD*ASIN(SIN(Dec*DTR)*SIN(lat*DTR)+COS(Dec*DTR)*COS(X!H38*DTR)*COS(lat*DTR))</f>
        <v>51.32244262510262</v>
      </c>
      <c r="S38" s="26">
        <f>RTD*ASIN(SIN(Dec*DTR)*SIN(lat*DTR)+COS(Dec*DTR)*COS(X!I38*DTR)*COS(lat*DTR))</f>
        <v>53.94960215280897</v>
      </c>
      <c r="T38" s="26">
        <f>RTD*ASIN(SIN(Dec*DTR)*SIN(lat*DTR)+COS(Dec*DTR)*COS(X!J38*DTR)*COS(lat*DTR))</f>
        <v>66.55484702258089</v>
      </c>
      <c r="U38" s="31">
        <f>RTD*ASIN(SIN(Dec*DTR)*SIN(lat*DTR)+COS(Dec*DTR)*COS(X!K38*DTR)*COS(lat*DTR))</f>
        <v>69.01721760190054</v>
      </c>
    </row>
    <row r="39" spans="1:21" ht="12.75">
      <c r="A39" s="35" t="s">
        <v>394</v>
      </c>
      <c r="B39" s="55" t="s">
        <v>636</v>
      </c>
      <c r="C39" s="55" t="s">
        <v>395</v>
      </c>
      <c r="D39" s="55" t="s">
        <v>396</v>
      </c>
      <c r="E39" s="55" t="s">
        <v>177</v>
      </c>
      <c r="F39" s="55" t="s">
        <v>397</v>
      </c>
      <c r="G39" s="55" t="s">
        <v>250</v>
      </c>
      <c r="H39" s="55" t="s">
        <v>669</v>
      </c>
      <c r="I39" s="55" t="s">
        <v>250</v>
      </c>
      <c r="J39" s="55" t="s">
        <v>398</v>
      </c>
      <c r="K39" s="55" t="s">
        <v>399</v>
      </c>
      <c r="L39" s="55" t="s">
        <v>400</v>
      </c>
      <c r="M39" s="55" t="s">
        <v>401</v>
      </c>
      <c r="N39" s="55" t="s">
        <v>402</v>
      </c>
      <c r="O39" s="30">
        <f>RTD*ASIN(SIN(Dec*DTR)*SIN(lat*DTR)+COS(Dec*DTR)*COS(X!E39*DTR)*COS(lat*DTR))</f>
        <v>-26.962045033617372</v>
      </c>
      <c r="P39" s="26">
        <f>RTD*ASIN(SIN(Dec*DTR)*SIN(lat*DTR)+COS(Dec*DTR)*COS(X!F39*DTR)*COS(lat*DTR))</f>
        <v>-11.931426862410953</v>
      </c>
      <c r="Q39" s="26" t="s">
        <v>633</v>
      </c>
      <c r="R39" s="26">
        <f>RTD*ASIN(SIN(Dec*DTR)*SIN(lat*DTR)+COS(Dec*DTR)*COS(X!H39*DTR)*COS(lat*DTR))</f>
        <v>0.45900328446343436</v>
      </c>
      <c r="S39" s="26" t="s">
        <v>633</v>
      </c>
      <c r="T39" s="26">
        <f>RTD*ASIN(SIN(Dec*DTR)*SIN(lat*DTR)+COS(Dec*DTR)*COS(X!J39*DTR)*COS(lat*DTR))</f>
        <v>11.535562139593488</v>
      </c>
      <c r="U39" s="31">
        <f>RTD*ASIN(SIN(Dec*DTR)*SIN(lat*DTR)+COS(Dec*DTR)*COS(X!K39*DTR)*COS(lat*DTR))</f>
        <v>21.690561327165387</v>
      </c>
    </row>
    <row r="40" spans="1:21" ht="12.75">
      <c r="A40" s="35" t="s">
        <v>403</v>
      </c>
      <c r="B40" s="55" t="s">
        <v>637</v>
      </c>
      <c r="C40" s="55" t="s">
        <v>404</v>
      </c>
      <c r="D40" s="55" t="s">
        <v>405</v>
      </c>
      <c r="E40" s="55" t="s">
        <v>270</v>
      </c>
      <c r="F40" s="55" t="s">
        <v>250</v>
      </c>
      <c r="G40" s="55" t="s">
        <v>250</v>
      </c>
      <c r="H40" s="55" t="s">
        <v>406</v>
      </c>
      <c r="I40" s="55" t="s">
        <v>250</v>
      </c>
      <c r="J40" s="55" t="s">
        <v>250</v>
      </c>
      <c r="K40" s="55" t="s">
        <v>541</v>
      </c>
      <c r="L40" s="55" t="s">
        <v>407</v>
      </c>
      <c r="M40" s="55" t="s">
        <v>408</v>
      </c>
      <c r="N40" s="55" t="s">
        <v>409</v>
      </c>
      <c r="O40" s="30">
        <f>RTD*ASIN(SIN(Dec*DTR)*SIN(lat*DTR)+COS(Dec*DTR)*COS(X!E40*DTR)*COS(lat*DTR))</f>
        <v>18.924061754873858</v>
      </c>
      <c r="P40" s="26" t="s">
        <v>633</v>
      </c>
      <c r="Q40" s="26" t="s">
        <v>633</v>
      </c>
      <c r="R40" s="26">
        <f>RTD*ASIN(SIN(Dec*DTR)*SIN(lat*DTR)+COS(Dec*DTR)*COS(X!H40*DTR)*COS(lat*DTR))</f>
        <v>-2.1731273213652478</v>
      </c>
      <c r="S40" s="26" t="s">
        <v>633</v>
      </c>
      <c r="T40" s="26" t="s">
        <v>633</v>
      </c>
      <c r="U40" s="31">
        <f>RTD*ASIN(SIN(Dec*DTR)*SIN(lat*DTR)+COS(Dec*DTR)*COS(X!K40*DTR)*COS(lat*DTR))</f>
        <v>-19.065097223111636</v>
      </c>
    </row>
    <row r="41" spans="1:21" ht="12.75">
      <c r="A41" s="35" t="s">
        <v>410</v>
      </c>
      <c r="B41" s="55" t="s">
        <v>637</v>
      </c>
      <c r="C41" s="55" t="s">
        <v>411</v>
      </c>
      <c r="D41" s="55" t="s">
        <v>412</v>
      </c>
      <c r="E41" s="55" t="s">
        <v>413</v>
      </c>
      <c r="F41" s="55" t="s">
        <v>250</v>
      </c>
      <c r="G41" s="55" t="s">
        <v>250</v>
      </c>
      <c r="H41" s="55" t="s">
        <v>414</v>
      </c>
      <c r="I41" s="55" t="s">
        <v>250</v>
      </c>
      <c r="J41" s="55" t="s">
        <v>250</v>
      </c>
      <c r="K41" s="55" t="s">
        <v>646</v>
      </c>
      <c r="L41" s="55" t="s">
        <v>415</v>
      </c>
      <c r="M41" s="55" t="s">
        <v>416</v>
      </c>
      <c r="N41" s="55" t="s">
        <v>417</v>
      </c>
      <c r="O41" s="30">
        <f>RTD*ASIN(SIN(Dec*DTR)*SIN(lat*DTR)+COS(Dec*DTR)*COS(X!E41*DTR)*COS(lat*DTR))</f>
        <v>-31.760312152893523</v>
      </c>
      <c r="P41" s="26" t="s">
        <v>633</v>
      </c>
      <c r="Q41" s="26" t="s">
        <v>633</v>
      </c>
      <c r="R41" s="26">
        <f>RTD*ASIN(SIN(Dec*DTR)*SIN(lat*DTR)+COS(Dec*DTR)*COS(X!H41*DTR)*COS(lat*DTR))</f>
        <v>-54.091707644709885</v>
      </c>
      <c r="S41" s="26" t="s">
        <v>633</v>
      </c>
      <c r="T41" s="26" t="s">
        <v>633</v>
      </c>
      <c r="U41" s="31">
        <f>RTD*ASIN(SIN(Dec*DTR)*SIN(lat*DTR)+COS(Dec*DTR)*COS(X!K41*DTR)*COS(lat*DTR))</f>
        <v>-71.6110106462258</v>
      </c>
    </row>
    <row r="42" spans="1:21" ht="12.75">
      <c r="A42" s="35" t="s">
        <v>418</v>
      </c>
      <c r="B42" s="55" t="s">
        <v>636</v>
      </c>
      <c r="C42" s="55" t="s">
        <v>259</v>
      </c>
      <c r="D42" s="55" t="s">
        <v>419</v>
      </c>
      <c r="E42" s="55" t="s">
        <v>420</v>
      </c>
      <c r="F42" s="55" t="s">
        <v>646</v>
      </c>
      <c r="G42" s="55" t="s">
        <v>250</v>
      </c>
      <c r="H42" s="55" t="s">
        <v>421</v>
      </c>
      <c r="I42" s="55" t="s">
        <v>250</v>
      </c>
      <c r="J42" s="55" t="s">
        <v>422</v>
      </c>
      <c r="K42" s="55" t="s">
        <v>468</v>
      </c>
      <c r="L42" s="55" t="s">
        <v>423</v>
      </c>
      <c r="M42" s="55" t="s">
        <v>424</v>
      </c>
      <c r="N42" s="55" t="s">
        <v>425</v>
      </c>
      <c r="O42" s="30">
        <f>RTD*ASIN(SIN(Dec*DTR)*SIN(lat*DTR)+COS(Dec*DTR)*COS(X!E42*DTR)*COS(lat*DTR))</f>
        <v>-21.63500626969238</v>
      </c>
      <c r="P42" s="26">
        <f>RTD*ASIN(SIN(Dec*DTR)*SIN(lat*DTR)+COS(Dec*DTR)*COS(X!F42*DTR)*COS(lat*DTR))</f>
        <v>-26.675799863178398</v>
      </c>
      <c r="Q42" s="26" t="s">
        <v>633</v>
      </c>
      <c r="R42" s="26">
        <f>RTD*ASIN(SIN(Dec*DTR)*SIN(lat*DTR)+COS(Dec*DTR)*COS(X!H42*DTR)*COS(lat*DTR))</f>
        <v>-26.78676363075087</v>
      </c>
      <c r="S42" s="26" t="s">
        <v>633</v>
      </c>
      <c r="T42" s="26">
        <f>RTD*ASIN(SIN(Dec*DTR)*SIN(lat*DTR)+COS(Dec*DTR)*COS(X!J42*DTR)*COS(lat*DTR))</f>
        <v>-25.646275818127325</v>
      </c>
      <c r="U42" s="31">
        <f>RTD*ASIN(SIN(Dec*DTR)*SIN(lat*DTR)+COS(Dec*DTR)*COS(X!K42*DTR)*COS(lat*DTR))</f>
        <v>-18.563344379722825</v>
      </c>
    </row>
    <row r="43" spans="1:21" s="1" customFormat="1" ht="12.75">
      <c r="A43" s="35" t="s">
        <v>426</v>
      </c>
      <c r="B43" s="55" t="s">
        <v>636</v>
      </c>
      <c r="C43" s="55" t="s">
        <v>427</v>
      </c>
      <c r="D43" s="55" t="s">
        <v>428</v>
      </c>
      <c r="E43" s="55" t="s">
        <v>429</v>
      </c>
      <c r="F43" s="55" t="s">
        <v>272</v>
      </c>
      <c r="G43" s="55" t="s">
        <v>250</v>
      </c>
      <c r="H43" s="55" t="s">
        <v>430</v>
      </c>
      <c r="I43" s="55" t="s">
        <v>250</v>
      </c>
      <c r="J43" s="55" t="s">
        <v>431</v>
      </c>
      <c r="K43" s="55" t="s">
        <v>432</v>
      </c>
      <c r="L43" s="55" t="s">
        <v>433</v>
      </c>
      <c r="M43" s="55" t="s">
        <v>434</v>
      </c>
      <c r="N43" s="55" t="s">
        <v>435</v>
      </c>
      <c r="O43" s="30">
        <f>RTD*ASIN(SIN(Dec*DTR)*SIN(lat*DTR)+COS(Dec*DTR)*COS(X!E43*DTR)*COS(lat*DTR))</f>
        <v>-32.798925097072086</v>
      </c>
      <c r="P43" s="26">
        <f>RTD*ASIN(SIN(Dec*DTR)*SIN(lat*DTR)+COS(Dec*DTR)*COS(X!F43*DTR)*COS(lat*DTR))</f>
        <v>-46.724297272419314</v>
      </c>
      <c r="Q43" s="26" t="s">
        <v>633</v>
      </c>
      <c r="R43" s="26">
        <f>RTD*ASIN(SIN(Dec*DTR)*SIN(lat*DTR)+COS(Dec*DTR)*COS(X!H43*DTR)*COS(lat*DTR))</f>
        <v>-63.974633124168186</v>
      </c>
      <c r="S43" s="26" t="s">
        <v>633</v>
      </c>
      <c r="T43" s="26">
        <f>RTD*ASIN(SIN(Dec*DTR)*SIN(lat*DTR)+COS(Dec*DTR)*COS(X!J43*DTR)*COS(lat*DTR))</f>
        <v>-70.0325462565857</v>
      </c>
      <c r="U43" s="31">
        <f>RTD*ASIN(SIN(Dec*DTR)*SIN(lat*DTR)+COS(Dec*DTR)*COS(X!K43*DTR)*COS(lat*DTR))</f>
        <v>-62.12076557018666</v>
      </c>
    </row>
    <row r="44" spans="1:21" s="1" customFormat="1" ht="12.75">
      <c r="A44" s="59" t="s">
        <v>436</v>
      </c>
      <c r="B44" s="60" t="s">
        <v>635</v>
      </c>
      <c r="C44" s="60" t="s">
        <v>437</v>
      </c>
      <c r="D44" s="60" t="s">
        <v>438</v>
      </c>
      <c r="E44" s="60" t="s">
        <v>439</v>
      </c>
      <c r="F44" s="60" t="s">
        <v>440</v>
      </c>
      <c r="G44" s="60" t="s">
        <v>441</v>
      </c>
      <c r="H44" s="60" t="s">
        <v>442</v>
      </c>
      <c r="I44" s="60" t="s">
        <v>443</v>
      </c>
      <c r="J44" s="60" t="s">
        <v>444</v>
      </c>
      <c r="K44" s="60" t="s">
        <v>445</v>
      </c>
      <c r="L44" s="60" t="s">
        <v>446</v>
      </c>
      <c r="M44" s="60" t="s">
        <v>447</v>
      </c>
      <c r="N44" s="60" t="s">
        <v>448</v>
      </c>
      <c r="O44" s="30">
        <f>RTD*ASIN(SIN(Dec*DTR)*SIN(lat*DTR)+COS(Dec*DTR)*COS(X!E44*DTR)*COS(lat*DTR))</f>
        <v>67.0536990358244</v>
      </c>
      <c r="P44" s="26">
        <f>RTD*ASIN(SIN(Dec*DTR)*SIN(lat*DTR)+COS(Dec*DTR)*COS(X!F44*DTR)*COS(lat*DTR))</f>
        <v>68.29371538925423</v>
      </c>
      <c r="Q44" s="26">
        <f>RTD*ASIN(SIN(Dec*DTR)*SIN(lat*DTR)+COS(Dec*DTR)*COS(X!G44*DTR)*COS(lat*DTR))</f>
        <v>61.84005351266777</v>
      </c>
      <c r="R44" s="26">
        <f>RTD*ASIN(SIN(Dec*DTR)*SIN(lat*DTR)+COS(Dec*DTR)*COS(X!H44*DTR)*COS(lat*DTR))</f>
        <v>55.654192542521095</v>
      </c>
      <c r="S44" s="26">
        <f>RTD*ASIN(SIN(Dec*DTR)*SIN(lat*DTR)+COS(Dec*DTR)*COS(X!I44*DTR)*COS(lat*DTR))</f>
        <v>48.874129075474166</v>
      </c>
      <c r="T44" s="26">
        <f>RTD*ASIN(SIN(Dec*DTR)*SIN(lat*DTR)+COS(Dec*DTR)*COS(X!J44*DTR)*COS(lat*DTR))</f>
        <v>36.64574443177819</v>
      </c>
      <c r="U44" s="31">
        <f>RTD*ASIN(SIN(Dec*DTR)*SIN(lat*DTR)+COS(Dec*DTR)*COS(X!K44*DTR)*COS(lat*DTR))</f>
        <v>24.912993039506006</v>
      </c>
    </row>
    <row r="45" spans="1:21" s="1" customFormat="1" ht="12.75">
      <c r="A45" s="59" t="s">
        <v>449</v>
      </c>
      <c r="B45" s="60" t="s">
        <v>635</v>
      </c>
      <c r="C45" s="60" t="s">
        <v>450</v>
      </c>
      <c r="D45" s="60" t="s">
        <v>451</v>
      </c>
      <c r="E45" s="60" t="s">
        <v>452</v>
      </c>
      <c r="F45" s="60" t="s">
        <v>466</v>
      </c>
      <c r="G45" s="60" t="s">
        <v>453</v>
      </c>
      <c r="H45" s="60" t="s">
        <v>454</v>
      </c>
      <c r="I45" s="60" t="s">
        <v>455</v>
      </c>
      <c r="J45" s="60" t="s">
        <v>456</v>
      </c>
      <c r="K45" s="60" t="s">
        <v>457</v>
      </c>
      <c r="L45" s="60" t="s">
        <v>458</v>
      </c>
      <c r="M45" s="60" t="s">
        <v>269</v>
      </c>
      <c r="N45" s="60" t="s">
        <v>459</v>
      </c>
      <c r="O45" s="30">
        <f>RTD*ASIN(SIN(Dec*DTR)*SIN(lat*DTR)+COS(Dec*DTR)*COS(X!E45*DTR)*COS(lat*DTR))</f>
        <v>-47.368002342286886</v>
      </c>
      <c r="P45" s="26">
        <f>RTD*ASIN(SIN(Dec*DTR)*SIN(lat*DTR)+COS(Dec*DTR)*COS(X!F45*DTR)*COS(lat*DTR))</f>
        <v>-35.73511708644406</v>
      </c>
      <c r="Q45" s="26">
        <f>RTD*ASIN(SIN(Dec*DTR)*SIN(lat*DTR)+COS(Dec*DTR)*COS(X!G45*DTR)*COS(lat*DTR))</f>
        <v>-23.06036374344964</v>
      </c>
      <c r="R45" s="26">
        <f>RTD*ASIN(SIN(Dec*DTR)*SIN(lat*DTR)+COS(Dec*DTR)*COS(X!H45*DTR)*COS(lat*DTR))</f>
        <v>-15.740345008399043</v>
      </c>
      <c r="S45" s="26">
        <f>RTD*ASIN(SIN(Dec*DTR)*SIN(lat*DTR)+COS(Dec*DTR)*COS(X!I45*DTR)*COS(lat*DTR))</f>
        <v>-8.563467886054228</v>
      </c>
      <c r="T45" s="26">
        <f>RTD*ASIN(SIN(Dec*DTR)*SIN(lat*DTR)+COS(Dec*DTR)*COS(X!J45*DTR)*COS(lat*DTR))</f>
        <v>3.1915072602134407</v>
      </c>
      <c r="U45" s="31">
        <f>RTD*ASIN(SIN(Dec*DTR)*SIN(lat*DTR)+COS(Dec*DTR)*COS(X!K45*DTR)*COS(lat*DTR))</f>
        <v>13.19413028143126</v>
      </c>
    </row>
    <row r="46" spans="1:21" s="1" customFormat="1" ht="12.75">
      <c r="A46" s="59" t="s">
        <v>460</v>
      </c>
      <c r="B46" s="60" t="s">
        <v>635</v>
      </c>
      <c r="C46" s="60" t="s">
        <v>461</v>
      </c>
      <c r="D46" s="60" t="s">
        <v>462</v>
      </c>
      <c r="E46" s="60" t="s">
        <v>266</v>
      </c>
      <c r="F46" s="60" t="s">
        <v>666</v>
      </c>
      <c r="G46" s="60" t="s">
        <v>267</v>
      </c>
      <c r="H46" s="60" t="s">
        <v>463</v>
      </c>
      <c r="I46" s="60" t="s">
        <v>464</v>
      </c>
      <c r="J46" s="60" t="s">
        <v>653</v>
      </c>
      <c r="K46" s="60" t="s">
        <v>465</v>
      </c>
      <c r="L46" s="60" t="s">
        <v>45</v>
      </c>
      <c r="M46" s="60" t="s">
        <v>46</v>
      </c>
      <c r="N46" s="60" t="s">
        <v>47</v>
      </c>
      <c r="O46" s="30">
        <f>RTD*ASIN(SIN(Dec*DTR)*SIN(lat*DTR)+COS(Dec*DTR)*COS(X!E46*DTR)*COS(lat*DTR))</f>
        <v>1.2430831475389932</v>
      </c>
      <c r="P46" s="26">
        <f>RTD*ASIN(SIN(Dec*DTR)*SIN(lat*DTR)+COS(Dec*DTR)*COS(X!F46*DTR)*COS(lat*DTR))</f>
        <v>-11.14415793287817</v>
      </c>
      <c r="Q46" s="26">
        <f>RTD*ASIN(SIN(Dec*DTR)*SIN(lat*DTR)+COS(Dec*DTR)*COS(X!G46*DTR)*COS(lat*DTR))</f>
        <v>-23.75654051112225</v>
      </c>
      <c r="R46" s="26">
        <f>RTD*ASIN(SIN(Dec*DTR)*SIN(lat*DTR)+COS(Dec*DTR)*COS(X!H46*DTR)*COS(lat*DTR))</f>
        <v>-25.48800987695574</v>
      </c>
      <c r="S46" s="26">
        <f>RTD*ASIN(SIN(Dec*DTR)*SIN(lat*DTR)+COS(Dec*DTR)*COS(X!I46*DTR)*COS(lat*DTR))</f>
        <v>-27.076795077580122</v>
      </c>
      <c r="T46" s="26">
        <f>RTD*ASIN(SIN(Dec*DTR)*SIN(lat*DTR)+COS(Dec*DTR)*COS(X!J46*DTR)*COS(lat*DTR))</f>
        <v>-32.95953067461234</v>
      </c>
      <c r="U46" s="31">
        <f>RTD*ASIN(SIN(Dec*DTR)*SIN(lat*DTR)+COS(Dec*DTR)*COS(X!K46*DTR)*COS(lat*DTR))</f>
        <v>-32.496601575889315</v>
      </c>
    </row>
    <row r="47" spans="1:21" ht="12.75">
      <c r="A47" s="35" t="s">
        <v>48</v>
      </c>
      <c r="B47" s="55" t="s">
        <v>759</v>
      </c>
      <c r="C47" s="55" t="s">
        <v>49</v>
      </c>
      <c r="D47" s="55" t="s">
        <v>663</v>
      </c>
      <c r="E47" s="55" t="s">
        <v>50</v>
      </c>
      <c r="F47" s="55" t="s">
        <v>250</v>
      </c>
      <c r="G47" s="55" t="s">
        <v>250</v>
      </c>
      <c r="H47" s="55" t="s">
        <v>439</v>
      </c>
      <c r="I47" s="55" t="s">
        <v>250</v>
      </c>
      <c r="J47" s="55" t="s">
        <v>250</v>
      </c>
      <c r="K47" s="55" t="s">
        <v>651</v>
      </c>
      <c r="L47" s="55" t="s">
        <v>51</v>
      </c>
      <c r="M47" s="55" t="s">
        <v>52</v>
      </c>
      <c r="N47" s="55" t="s">
        <v>53</v>
      </c>
      <c r="O47" s="30">
        <f>RTD*ASIN(SIN(Dec*DTR)*SIN(lat*DTR)+COS(Dec*DTR)*COS(X!E47*DTR)*COS(lat*DTR))</f>
        <v>38.50806506825655</v>
      </c>
      <c r="P47" s="26" t="s">
        <v>633</v>
      </c>
      <c r="Q47" s="26" t="s">
        <v>633</v>
      </c>
      <c r="R47" s="26">
        <f>RTD*ASIN(SIN(Dec*DTR)*SIN(lat*DTR)+COS(Dec*DTR)*COS(X!H47*DTR)*COS(lat*DTR))</f>
        <v>40.510574004190346</v>
      </c>
      <c r="S47" s="26" t="s">
        <v>633</v>
      </c>
      <c r="T47" s="26" t="s">
        <v>633</v>
      </c>
      <c r="U47" s="31">
        <f>RTD*ASIN(SIN(Dec*DTR)*SIN(lat*DTR)+COS(Dec*DTR)*COS(X!K47*DTR)*COS(lat*DTR))</f>
        <v>41.75959675685432</v>
      </c>
    </row>
    <row r="48" spans="1:21" ht="12.75">
      <c r="A48" s="35" t="s">
        <v>54</v>
      </c>
      <c r="B48" s="55" t="s">
        <v>636</v>
      </c>
      <c r="C48" s="55" t="s">
        <v>55</v>
      </c>
      <c r="D48" s="55" t="s">
        <v>56</v>
      </c>
      <c r="E48" s="55" t="s">
        <v>57</v>
      </c>
      <c r="F48" s="55" t="s">
        <v>58</v>
      </c>
      <c r="G48" s="55" t="s">
        <v>250</v>
      </c>
      <c r="H48" s="55" t="s">
        <v>59</v>
      </c>
      <c r="I48" s="55" t="s">
        <v>250</v>
      </c>
      <c r="J48" s="55" t="s">
        <v>60</v>
      </c>
      <c r="K48" s="55" t="s">
        <v>61</v>
      </c>
      <c r="L48" s="55" t="s">
        <v>62</v>
      </c>
      <c r="M48" s="55" t="s">
        <v>63</v>
      </c>
      <c r="N48" s="55" t="s">
        <v>590</v>
      </c>
      <c r="O48" s="30">
        <f>RTD*ASIN(SIN(Dec*DTR)*SIN(lat*DTR)+COS(Dec*DTR)*COS(X!E48*DTR)*COS(lat*DTR))</f>
        <v>-1.4300392426990116</v>
      </c>
      <c r="P48" s="26">
        <f>RTD*ASIN(SIN(Dec*DTR)*SIN(lat*DTR)+COS(Dec*DTR)*COS(X!F48*DTR)*COS(lat*DTR))</f>
        <v>-21.913894395497028</v>
      </c>
      <c r="Q48" s="26" t="s">
        <v>633</v>
      </c>
      <c r="R48" s="26">
        <f>RTD*ASIN(SIN(Dec*DTR)*SIN(lat*DTR)+COS(Dec*DTR)*COS(X!H48*DTR)*COS(lat*DTR))</f>
        <v>-24.377012476645046</v>
      </c>
      <c r="S48" s="26" t="s">
        <v>633</v>
      </c>
      <c r="T48" s="26">
        <f>RTD*ASIN(SIN(Dec*DTR)*SIN(lat*DTR)+COS(Dec*DTR)*COS(X!J48*DTR)*COS(lat*DTR))</f>
        <v>-26.83781516689271</v>
      </c>
      <c r="U48" s="31">
        <f>RTD*ASIN(SIN(Dec*DTR)*SIN(lat*DTR)+COS(Dec*DTR)*COS(X!K48*DTR)*COS(lat*DTR))</f>
        <v>-46.9451628225182</v>
      </c>
    </row>
    <row r="49" spans="1:21" ht="12.75">
      <c r="A49" s="35" t="s">
        <v>591</v>
      </c>
      <c r="B49" s="55" t="s">
        <v>637</v>
      </c>
      <c r="C49" s="55" t="s">
        <v>592</v>
      </c>
      <c r="D49" s="55" t="s">
        <v>593</v>
      </c>
      <c r="E49" s="55" t="s">
        <v>594</v>
      </c>
      <c r="F49" s="55" t="s">
        <v>250</v>
      </c>
      <c r="G49" s="55" t="s">
        <v>250</v>
      </c>
      <c r="H49" s="55" t="s">
        <v>595</v>
      </c>
      <c r="I49" s="55" t="s">
        <v>250</v>
      </c>
      <c r="J49" s="55" t="s">
        <v>250</v>
      </c>
      <c r="K49" s="55" t="s">
        <v>596</v>
      </c>
      <c r="L49" s="55" t="s">
        <v>597</v>
      </c>
      <c r="M49" s="55" t="s">
        <v>598</v>
      </c>
      <c r="N49" s="55" t="s">
        <v>599</v>
      </c>
      <c r="O49" s="30">
        <f>RTD*ASIN(SIN(Dec*DTR)*SIN(lat*DTR)+COS(Dec*DTR)*COS(X!E49*DTR)*COS(lat*DTR))</f>
        <v>-19.365199626701344</v>
      </c>
      <c r="P49" s="26" t="s">
        <v>633</v>
      </c>
      <c r="Q49" s="26" t="s">
        <v>633</v>
      </c>
      <c r="R49" s="26">
        <f>RTD*ASIN(SIN(Dec*DTR)*SIN(lat*DTR)+COS(Dec*DTR)*COS(X!H49*DTR)*COS(lat*DTR))</f>
        <v>-34.815696386967126</v>
      </c>
      <c r="S49" s="26" t="s">
        <v>633</v>
      </c>
      <c r="T49" s="26" t="s">
        <v>633</v>
      </c>
      <c r="U49" s="31">
        <f>RTD*ASIN(SIN(Dec*DTR)*SIN(lat*DTR)+COS(Dec*DTR)*COS(X!K49*DTR)*COS(lat*DTR))</f>
        <v>-35.8577298980053</v>
      </c>
    </row>
    <row r="50" spans="1:21" ht="12.75">
      <c r="A50" s="35" t="s">
        <v>600</v>
      </c>
      <c r="B50" s="55" t="s">
        <v>636</v>
      </c>
      <c r="C50" s="55" t="s">
        <v>260</v>
      </c>
      <c r="D50" s="55" t="s">
        <v>601</v>
      </c>
      <c r="E50" s="55" t="s">
        <v>467</v>
      </c>
      <c r="F50" s="55" t="s">
        <v>642</v>
      </c>
      <c r="G50" s="55" t="s">
        <v>250</v>
      </c>
      <c r="H50" s="55" t="s">
        <v>602</v>
      </c>
      <c r="I50" s="55" t="s">
        <v>250</v>
      </c>
      <c r="J50" s="55" t="s">
        <v>667</v>
      </c>
      <c r="K50" s="55" t="s">
        <v>603</v>
      </c>
      <c r="L50" s="55" t="s">
        <v>604</v>
      </c>
      <c r="M50" s="55" t="s">
        <v>605</v>
      </c>
      <c r="N50" s="55" t="s">
        <v>606</v>
      </c>
      <c r="O50" s="30">
        <f>RTD*ASIN(SIN(Dec*DTR)*SIN(lat*DTR)+COS(Dec*DTR)*COS(X!E50*DTR)*COS(lat*DTR))</f>
        <v>-49.569510349732916</v>
      </c>
      <c r="P50" s="26">
        <f>RTD*ASIN(SIN(Dec*DTR)*SIN(lat*DTR)+COS(Dec*DTR)*COS(X!F50*DTR)*COS(lat*DTR))</f>
        <v>-40.97646541058064</v>
      </c>
      <c r="Q50" s="26" t="s">
        <v>633</v>
      </c>
      <c r="R50" s="26">
        <f>RTD*ASIN(SIN(Dec*DTR)*SIN(lat*DTR)+COS(Dec*DTR)*COS(X!H50*DTR)*COS(lat*DTR))</f>
        <v>-32.545606133277296</v>
      </c>
      <c r="S50" s="26" t="s">
        <v>633</v>
      </c>
      <c r="T50" s="26">
        <f>RTD*ASIN(SIN(Dec*DTR)*SIN(lat*DTR)+COS(Dec*DTR)*COS(X!J50*DTR)*COS(lat*DTR))</f>
        <v>-22.824052635818077</v>
      </c>
      <c r="U50" s="31">
        <f>RTD*ASIN(SIN(Dec*DTR)*SIN(lat*DTR)+COS(Dec*DTR)*COS(X!K50*DTR)*COS(lat*DTR))</f>
        <v>-7.9686854394168085</v>
      </c>
    </row>
    <row r="51" spans="1:21" s="1" customFormat="1" ht="12.75">
      <c r="A51" s="35" t="s">
        <v>607</v>
      </c>
      <c r="B51" s="55" t="s">
        <v>637</v>
      </c>
      <c r="C51" s="55" t="s">
        <v>608</v>
      </c>
      <c r="D51" s="55" t="s">
        <v>609</v>
      </c>
      <c r="E51" s="55" t="s">
        <v>647</v>
      </c>
      <c r="F51" s="55" t="s">
        <v>250</v>
      </c>
      <c r="G51" s="55" t="s">
        <v>250</v>
      </c>
      <c r="H51" s="55" t="s">
        <v>610</v>
      </c>
      <c r="I51" s="55" t="s">
        <v>250</v>
      </c>
      <c r="J51" s="55" t="s">
        <v>250</v>
      </c>
      <c r="K51" s="55" t="s">
        <v>611</v>
      </c>
      <c r="L51" s="55" t="s">
        <v>297</v>
      </c>
      <c r="M51" s="55" t="s">
        <v>612</v>
      </c>
      <c r="N51" s="55" t="s">
        <v>613</v>
      </c>
      <c r="O51" s="30">
        <f>RTD*ASIN(SIN(Dec*DTR)*SIN(lat*DTR)+COS(Dec*DTR)*COS(X!E51*DTR)*COS(lat*DTR))</f>
        <v>-1.6332595727279544</v>
      </c>
      <c r="P51" s="26" t="s">
        <v>633</v>
      </c>
      <c r="Q51" s="26" t="s">
        <v>633</v>
      </c>
      <c r="R51" s="26">
        <f>RTD*ASIN(SIN(Dec*DTR)*SIN(lat*DTR)+COS(Dec*DTR)*COS(X!H51*DTR)*COS(lat*DTR))</f>
        <v>23.370797498923473</v>
      </c>
      <c r="S51" s="26" t="s">
        <v>633</v>
      </c>
      <c r="T51" s="26" t="s">
        <v>633</v>
      </c>
      <c r="U51" s="31">
        <f>RTD*ASIN(SIN(Dec*DTR)*SIN(lat*DTR)+COS(Dec*DTR)*COS(X!K51*DTR)*COS(lat*DTR))</f>
        <v>42.81320198277617</v>
      </c>
    </row>
    <row r="52" spans="1:21" s="1" customFormat="1" ht="12.75">
      <c r="A52" s="59" t="s">
        <v>614</v>
      </c>
      <c r="B52" s="60" t="s">
        <v>638</v>
      </c>
      <c r="C52" s="60" t="s">
        <v>615</v>
      </c>
      <c r="D52" s="60" t="s">
        <v>616</v>
      </c>
      <c r="E52" s="60" t="s">
        <v>617</v>
      </c>
      <c r="F52" s="60" t="s">
        <v>473</v>
      </c>
      <c r="G52" s="60" t="s">
        <v>618</v>
      </c>
      <c r="H52" s="60" t="s">
        <v>619</v>
      </c>
      <c r="I52" s="60" t="s">
        <v>620</v>
      </c>
      <c r="J52" s="60" t="s">
        <v>621</v>
      </c>
      <c r="K52" s="60" t="s">
        <v>622</v>
      </c>
      <c r="L52" s="60" t="s">
        <v>623</v>
      </c>
      <c r="M52" s="60" t="s">
        <v>624</v>
      </c>
      <c r="N52" s="60" t="s">
        <v>625</v>
      </c>
      <c r="O52" s="30">
        <f>RTD*ASIN(SIN(Dec*DTR)*SIN(lat*DTR)+COS(Dec*DTR)*COS(X!E52*DTR)*COS(lat*DTR))</f>
        <v>51.439658946150416</v>
      </c>
      <c r="P52" s="26">
        <f>RTD*ASIN(SIN(Dec*DTR)*SIN(lat*DTR)+COS(Dec*DTR)*COS(X!F52*DTR)*COS(lat*DTR))</f>
        <v>46.62728849002761</v>
      </c>
      <c r="Q52" s="26">
        <f>RTD*ASIN(SIN(Dec*DTR)*SIN(lat*DTR)+COS(Dec*DTR)*COS(X!G52*DTR)*COS(lat*DTR))</f>
        <v>38.46691878359912</v>
      </c>
      <c r="R52" s="26">
        <f>RTD*ASIN(SIN(Dec*DTR)*SIN(lat*DTR)+COS(Dec*DTR)*COS(X!H52*DTR)*COS(lat*DTR))</f>
        <v>30.72003351525407</v>
      </c>
      <c r="S52" s="26">
        <f>RTD*ASIN(SIN(Dec*DTR)*SIN(lat*DTR)+COS(Dec*DTR)*COS(X!I52*DTR)*COS(lat*DTR))</f>
        <v>22.43107517053932</v>
      </c>
      <c r="T52" s="26">
        <f>RTD*ASIN(SIN(Dec*DTR)*SIN(lat*DTR)+COS(Dec*DTR)*COS(X!J52*DTR)*COS(lat*DTR))</f>
        <v>10.73633250680533</v>
      </c>
      <c r="U52" s="31">
        <f>RTD*ASIN(SIN(Dec*DTR)*SIN(lat*DTR)+COS(Dec*DTR)*COS(X!K52*DTR)*COS(lat*DTR))</f>
        <v>-1.3734405545169577</v>
      </c>
    </row>
    <row r="53" spans="1:21" s="1" customFormat="1" ht="12.75">
      <c r="A53" s="59" t="s">
        <v>626</v>
      </c>
      <c r="B53" s="60" t="s">
        <v>639</v>
      </c>
      <c r="C53" s="60" t="s">
        <v>627</v>
      </c>
      <c r="D53" s="60" t="s">
        <v>628</v>
      </c>
      <c r="E53" s="60" t="s">
        <v>629</v>
      </c>
      <c r="F53" s="60" t="s">
        <v>445</v>
      </c>
      <c r="G53" s="60" t="s">
        <v>630</v>
      </c>
      <c r="H53" s="60" t="s">
        <v>631</v>
      </c>
      <c r="I53" s="60" t="s">
        <v>632</v>
      </c>
      <c r="J53" s="60" t="s">
        <v>659</v>
      </c>
      <c r="K53" s="60" t="s">
        <v>176</v>
      </c>
      <c r="L53" s="60" t="s">
        <v>109</v>
      </c>
      <c r="M53" s="60" t="s">
        <v>110</v>
      </c>
      <c r="N53" s="60" t="s">
        <v>111</v>
      </c>
      <c r="O53" s="30">
        <f>RTD*ASIN(SIN(Dec*DTR)*SIN(lat*DTR)+COS(Dec*DTR)*COS(X!E53*DTR)*COS(lat*DTR))</f>
        <v>20.724168248066775</v>
      </c>
      <c r="P53" s="26">
        <f>RTD*ASIN(SIN(Dec*DTR)*SIN(lat*DTR)+COS(Dec*DTR)*COS(X!F53*DTR)*COS(lat*DTR))</f>
        <v>10.483196909711136</v>
      </c>
      <c r="Q53" s="26">
        <f>RTD*ASIN(SIN(Dec*DTR)*SIN(lat*DTR)+COS(Dec*DTR)*COS(X!G53*DTR)*COS(lat*DTR))</f>
        <v>-1.1418515719729185</v>
      </c>
      <c r="R53" s="26">
        <f>RTD*ASIN(SIN(Dec*DTR)*SIN(lat*DTR)+COS(Dec*DTR)*COS(X!H53*DTR)*COS(lat*DTR))</f>
        <v>-9.263854816068259</v>
      </c>
      <c r="S53" s="26">
        <f>RTD*ASIN(SIN(Dec*DTR)*SIN(lat*DTR)+COS(Dec*DTR)*COS(X!I53*DTR)*COS(lat*DTR))</f>
        <v>-17.58412065501746</v>
      </c>
      <c r="T53" s="26">
        <f>RTD*ASIN(SIN(Dec*DTR)*SIN(lat*DTR)+COS(Dec*DTR)*COS(X!J53*DTR)*COS(lat*DTR))</f>
        <v>-29.05020541622909</v>
      </c>
      <c r="U53" s="31">
        <f>RTD*ASIN(SIN(Dec*DTR)*SIN(lat*DTR)+COS(Dec*DTR)*COS(X!K53*DTR)*COS(lat*DTR))</f>
        <v>-39.23690109486974</v>
      </c>
    </row>
    <row r="54" spans="1:21" s="1" customFormat="1" ht="12.75">
      <c r="A54" s="35" t="s">
        <v>112</v>
      </c>
      <c r="B54" s="55" t="s">
        <v>636</v>
      </c>
      <c r="C54" s="55" t="s">
        <v>113</v>
      </c>
      <c r="D54" s="55" t="s">
        <v>114</v>
      </c>
      <c r="E54" s="55" t="s">
        <v>695</v>
      </c>
      <c r="F54" s="55" t="s">
        <v>115</v>
      </c>
      <c r="G54" s="55" t="s">
        <v>250</v>
      </c>
      <c r="H54" s="55" t="s">
        <v>645</v>
      </c>
      <c r="I54" s="55" t="s">
        <v>250</v>
      </c>
      <c r="J54" s="55" t="s">
        <v>699</v>
      </c>
      <c r="K54" s="55" t="s">
        <v>116</v>
      </c>
      <c r="L54" s="55" t="s">
        <v>117</v>
      </c>
      <c r="M54" s="55" t="s">
        <v>118</v>
      </c>
      <c r="N54" s="55" t="s">
        <v>119</v>
      </c>
      <c r="O54" s="30">
        <f>RTD*ASIN(SIN(Dec*DTR)*SIN(lat*DTR)+COS(Dec*DTR)*COS(X!E54*DTR)*COS(lat*DTR))</f>
        <v>11.957114880309629</v>
      </c>
      <c r="P54" s="26">
        <f>RTD*ASIN(SIN(Dec*DTR)*SIN(lat*DTR)+COS(Dec*DTR)*COS(X!F54*DTR)*COS(lat*DTR))</f>
        <v>-2.892878016858476</v>
      </c>
      <c r="Q54" s="26" t="s">
        <v>633</v>
      </c>
      <c r="R54" s="26">
        <f>RTD*ASIN(SIN(Dec*DTR)*SIN(lat*DTR)+COS(Dec*DTR)*COS(X!H54*DTR)*COS(lat*DTR))</f>
        <v>-19.98116086056815</v>
      </c>
      <c r="S54" s="26" t="s">
        <v>633</v>
      </c>
      <c r="T54" s="26">
        <f>RTD*ASIN(SIN(Dec*DTR)*SIN(lat*DTR)+COS(Dec*DTR)*COS(X!J54*DTR)*COS(lat*DTR))</f>
        <v>-33.872370148393436</v>
      </c>
      <c r="U54" s="31">
        <f>RTD*ASIN(SIN(Dec*DTR)*SIN(lat*DTR)+COS(Dec*DTR)*COS(X!K54*DTR)*COS(lat*DTR))</f>
        <v>-40.55002218039158</v>
      </c>
    </row>
    <row r="55" spans="1:21" ht="12.75">
      <c r="A55" s="35" t="s">
        <v>120</v>
      </c>
      <c r="B55" s="55" t="s">
        <v>636</v>
      </c>
      <c r="C55" s="55" t="s">
        <v>121</v>
      </c>
      <c r="D55" s="55" t="s">
        <v>55</v>
      </c>
      <c r="E55" s="55" t="s">
        <v>122</v>
      </c>
      <c r="F55" s="55" t="s">
        <v>123</v>
      </c>
      <c r="G55" s="55" t="s">
        <v>250</v>
      </c>
      <c r="H55" s="55" t="s">
        <v>265</v>
      </c>
      <c r="I55" s="55" t="s">
        <v>250</v>
      </c>
      <c r="J55" s="55" t="s">
        <v>124</v>
      </c>
      <c r="K55" s="55" t="s">
        <v>125</v>
      </c>
      <c r="L55" s="55" t="s">
        <v>126</v>
      </c>
      <c r="M55" s="55" t="s">
        <v>127</v>
      </c>
      <c r="N55" s="55" t="s">
        <v>128</v>
      </c>
      <c r="O55" s="30">
        <f>RTD*ASIN(SIN(Dec*DTR)*SIN(lat*DTR)+COS(Dec*DTR)*COS(X!E55*DTR)*COS(lat*DTR))</f>
        <v>10.511999320483396</v>
      </c>
      <c r="P55" s="26">
        <f>RTD*ASIN(SIN(Dec*DTR)*SIN(lat*DTR)+COS(Dec*DTR)*COS(X!F55*DTR)*COS(lat*DTR))</f>
        <v>20.172051965228423</v>
      </c>
      <c r="Q55" s="26" t="s">
        <v>633</v>
      </c>
      <c r="R55" s="26">
        <f>RTD*ASIN(SIN(Dec*DTR)*SIN(lat*DTR)+COS(Dec*DTR)*COS(X!H55*DTR)*COS(lat*DTR))</f>
        <v>32.31063878278839</v>
      </c>
      <c r="S55" s="26" t="s">
        <v>633</v>
      </c>
      <c r="T55" s="26">
        <f>RTD*ASIN(SIN(Dec*DTR)*SIN(lat*DTR)+COS(Dec*DTR)*COS(X!J55*DTR)*COS(lat*DTR))</f>
        <v>38.1230446057819</v>
      </c>
      <c r="U55" s="31">
        <f>RTD*ASIN(SIN(Dec*DTR)*SIN(lat*DTR)+COS(Dec*DTR)*COS(X!K55*DTR)*COS(lat*DTR))</f>
        <v>37.379364376383386</v>
      </c>
    </row>
    <row r="56" spans="1:21" ht="12.75">
      <c r="A56" s="35" t="s">
        <v>129</v>
      </c>
      <c r="B56" s="55" t="s">
        <v>637</v>
      </c>
      <c r="C56" s="55" t="s">
        <v>130</v>
      </c>
      <c r="D56" s="55" t="s">
        <v>131</v>
      </c>
      <c r="E56" s="55" t="s">
        <v>132</v>
      </c>
      <c r="F56" s="55" t="s">
        <v>250</v>
      </c>
      <c r="G56" s="55" t="s">
        <v>250</v>
      </c>
      <c r="H56" s="55" t="s">
        <v>133</v>
      </c>
      <c r="I56" s="55" t="s">
        <v>250</v>
      </c>
      <c r="J56" s="55" t="s">
        <v>250</v>
      </c>
      <c r="K56" s="55" t="s">
        <v>134</v>
      </c>
      <c r="L56" s="55" t="s">
        <v>135</v>
      </c>
      <c r="M56" s="55" t="s">
        <v>136</v>
      </c>
      <c r="N56" s="55" t="s">
        <v>137</v>
      </c>
      <c r="O56" s="30">
        <f>RTD*ASIN(SIN(Dec*DTR)*SIN(lat*DTR)+COS(Dec*DTR)*COS(X!E56*DTR)*COS(lat*DTR))</f>
        <v>9.410737210001415</v>
      </c>
      <c r="P56" s="26" t="s">
        <v>633</v>
      </c>
      <c r="Q56" s="26" t="s">
        <v>633</v>
      </c>
      <c r="R56" s="26">
        <f>RTD*ASIN(SIN(Dec*DTR)*SIN(lat*DTR)+COS(Dec*DTR)*COS(X!H56*DTR)*COS(lat*DTR))</f>
        <v>-11.927203358357824</v>
      </c>
      <c r="S56" s="26" t="s">
        <v>633</v>
      </c>
      <c r="T56" s="26" t="s">
        <v>633</v>
      </c>
      <c r="U56" s="31">
        <f>RTD*ASIN(SIN(Dec*DTR)*SIN(lat*DTR)+COS(Dec*DTR)*COS(X!K56*DTR)*COS(lat*DTR))</f>
        <v>-29.037814372675275</v>
      </c>
    </row>
    <row r="57" spans="1:21" ht="12.75">
      <c r="A57" s="35" t="s">
        <v>138</v>
      </c>
      <c r="B57" s="55" t="s">
        <v>637</v>
      </c>
      <c r="C57" s="55" t="s">
        <v>139</v>
      </c>
      <c r="D57" s="55" t="s">
        <v>140</v>
      </c>
      <c r="E57" s="55" t="s">
        <v>294</v>
      </c>
      <c r="F57" s="55" t="s">
        <v>250</v>
      </c>
      <c r="G57" s="55" t="s">
        <v>250</v>
      </c>
      <c r="H57" s="55" t="s">
        <v>141</v>
      </c>
      <c r="I57" s="55" t="s">
        <v>250</v>
      </c>
      <c r="J57" s="55" t="s">
        <v>250</v>
      </c>
      <c r="K57" s="55" t="s">
        <v>142</v>
      </c>
      <c r="L57" s="55" t="s">
        <v>658</v>
      </c>
      <c r="M57" s="55" t="s">
        <v>143</v>
      </c>
      <c r="N57" s="55" t="s">
        <v>144</v>
      </c>
      <c r="O57" s="30">
        <f>RTD*ASIN(SIN(Dec*DTR)*SIN(lat*DTR)+COS(Dec*DTR)*COS(X!E57*DTR)*COS(lat*DTR))</f>
        <v>-6.599671584350384</v>
      </c>
      <c r="P57" s="26" t="s">
        <v>633</v>
      </c>
      <c r="Q57" s="26" t="s">
        <v>633</v>
      </c>
      <c r="R57" s="26">
        <f>RTD*ASIN(SIN(Dec*DTR)*SIN(lat*DTR)+COS(Dec*DTR)*COS(X!H57*DTR)*COS(lat*DTR))</f>
        <v>-22.55786555423441</v>
      </c>
      <c r="S57" s="26" t="s">
        <v>633</v>
      </c>
      <c r="T57" s="26" t="s">
        <v>633</v>
      </c>
      <c r="U57" s="31">
        <f>RTD*ASIN(SIN(Dec*DTR)*SIN(lat*DTR)+COS(Dec*DTR)*COS(X!K57*DTR)*COS(lat*DTR))</f>
        <v>-39.00040632150933</v>
      </c>
    </row>
    <row r="58" spans="1:21" ht="12.75">
      <c r="A58" s="35" t="s">
        <v>145</v>
      </c>
      <c r="B58" s="55" t="s">
        <v>637</v>
      </c>
      <c r="C58" s="55" t="s">
        <v>146</v>
      </c>
      <c r="D58" s="55" t="s">
        <v>147</v>
      </c>
      <c r="E58" s="55" t="s">
        <v>148</v>
      </c>
      <c r="F58" s="55" t="s">
        <v>250</v>
      </c>
      <c r="G58" s="55" t="s">
        <v>250</v>
      </c>
      <c r="H58" s="55" t="s">
        <v>149</v>
      </c>
      <c r="I58" s="55" t="s">
        <v>250</v>
      </c>
      <c r="J58" s="55" t="s">
        <v>250</v>
      </c>
      <c r="K58" s="55" t="s">
        <v>472</v>
      </c>
      <c r="L58" s="55" t="s">
        <v>150</v>
      </c>
      <c r="M58" s="55" t="s">
        <v>151</v>
      </c>
      <c r="N58" s="55" t="s">
        <v>152</v>
      </c>
      <c r="O58" s="30">
        <f>RTD*ASIN(SIN(Dec*DTR)*SIN(lat*DTR)+COS(Dec*DTR)*COS(X!E58*DTR)*COS(lat*DTR))</f>
        <v>-59.82073441845357</v>
      </c>
      <c r="P58" s="26" t="s">
        <v>633</v>
      </c>
      <c r="Q58" s="26" t="s">
        <v>633</v>
      </c>
      <c r="R58" s="26">
        <f>RTD*ASIN(SIN(Dec*DTR)*SIN(lat*DTR)+COS(Dec*DTR)*COS(X!H58*DTR)*COS(lat*DTR))</f>
        <v>-44.32917779119274</v>
      </c>
      <c r="S58" s="26" t="s">
        <v>633</v>
      </c>
      <c r="T58" s="26" t="s">
        <v>633</v>
      </c>
      <c r="U58" s="31">
        <f>RTD*ASIN(SIN(Dec*DTR)*SIN(lat*DTR)+COS(Dec*DTR)*COS(X!K58*DTR)*COS(lat*DTR))</f>
        <v>-25.61344771591909</v>
      </c>
    </row>
    <row r="59" spans="1:21" s="1" customFormat="1" ht="12.75">
      <c r="A59" s="35" t="s">
        <v>153</v>
      </c>
      <c r="B59" s="55" t="s">
        <v>637</v>
      </c>
      <c r="C59" s="55" t="s">
        <v>154</v>
      </c>
      <c r="D59" s="55" t="s">
        <v>469</v>
      </c>
      <c r="E59" s="55" t="s">
        <v>155</v>
      </c>
      <c r="F59" s="55" t="s">
        <v>250</v>
      </c>
      <c r="G59" s="55" t="s">
        <v>250</v>
      </c>
      <c r="H59" s="55" t="s">
        <v>156</v>
      </c>
      <c r="I59" s="55" t="s">
        <v>250</v>
      </c>
      <c r="J59" s="55" t="s">
        <v>250</v>
      </c>
      <c r="K59" s="55" t="s">
        <v>157</v>
      </c>
      <c r="L59" s="55" t="s">
        <v>158</v>
      </c>
      <c r="M59" s="55" t="s">
        <v>159</v>
      </c>
      <c r="N59" s="55" t="s">
        <v>160</v>
      </c>
      <c r="O59" s="30">
        <f>RTD*ASIN(SIN(Dec*DTR)*SIN(lat*DTR)+COS(Dec*DTR)*COS(X!E59*DTR)*COS(lat*DTR))</f>
        <v>-6.646164449910505</v>
      </c>
      <c r="P59" s="26" t="s">
        <v>633</v>
      </c>
      <c r="Q59" s="26" t="s">
        <v>633</v>
      </c>
      <c r="R59" s="26">
        <f>RTD*ASIN(SIN(Dec*DTR)*SIN(lat*DTR)+COS(Dec*DTR)*COS(X!H59*DTR)*COS(lat*DTR))</f>
        <v>16.52198575726892</v>
      </c>
      <c r="S59" s="26" t="s">
        <v>633</v>
      </c>
      <c r="T59" s="26" t="s">
        <v>633</v>
      </c>
      <c r="U59" s="31">
        <f>RTD*ASIN(SIN(Dec*DTR)*SIN(lat*DTR)+COS(Dec*DTR)*COS(X!K59*DTR)*COS(lat*DTR))</f>
        <v>41.905991086269815</v>
      </c>
    </row>
    <row r="60" spans="1:21" s="1" customFormat="1" ht="12.75">
      <c r="A60" s="35" t="s">
        <v>161</v>
      </c>
      <c r="B60" s="55" t="s">
        <v>636</v>
      </c>
      <c r="C60" s="55" t="s">
        <v>162</v>
      </c>
      <c r="D60" s="55" t="s">
        <v>163</v>
      </c>
      <c r="E60" s="55" t="s">
        <v>471</v>
      </c>
      <c r="F60" s="55" t="s">
        <v>164</v>
      </c>
      <c r="G60" s="55" t="s">
        <v>250</v>
      </c>
      <c r="H60" s="55" t="s">
        <v>644</v>
      </c>
      <c r="I60" s="55" t="s">
        <v>250</v>
      </c>
      <c r="J60" s="55" t="s">
        <v>165</v>
      </c>
      <c r="K60" s="55" t="s">
        <v>166</v>
      </c>
      <c r="L60" s="55" t="s">
        <v>167</v>
      </c>
      <c r="M60" s="55" t="s">
        <v>168</v>
      </c>
      <c r="N60" s="55" t="s">
        <v>169</v>
      </c>
      <c r="O60" s="30">
        <f>RTD*ASIN(SIN(Dec*DTR)*SIN(lat*DTR)+COS(Dec*DTR)*COS(X!E60*DTR)*COS(lat*DTR))</f>
        <v>-55.812995900138425</v>
      </c>
      <c r="P60" s="26">
        <f>RTD*ASIN(SIN(Dec*DTR)*SIN(lat*DTR)+COS(Dec*DTR)*COS(X!F60*DTR)*COS(lat*DTR))</f>
        <v>-42.05775069545266</v>
      </c>
      <c r="Q60" s="26" t="s">
        <v>633</v>
      </c>
      <c r="R60" s="26">
        <f>RTD*ASIN(SIN(Dec*DTR)*SIN(lat*DTR)+COS(Dec*DTR)*COS(X!H60*DTR)*COS(lat*DTR))</f>
        <v>-25.054244927042735</v>
      </c>
      <c r="S60" s="26" t="s">
        <v>633</v>
      </c>
      <c r="T60" s="26">
        <f>RTD*ASIN(SIN(Dec*DTR)*SIN(lat*DTR)+COS(Dec*DTR)*COS(X!J60*DTR)*COS(lat*DTR))</f>
        <v>-8.450988422911927</v>
      </c>
      <c r="U60" s="31">
        <f>RTD*ASIN(SIN(Dec*DTR)*SIN(lat*DTR)+COS(Dec*DTR)*COS(X!K60*DTR)*COS(lat*DTR))</f>
        <v>4.086419391293567</v>
      </c>
    </row>
    <row r="61" spans="1:21" s="1" customFormat="1" ht="12.75">
      <c r="A61" s="59" t="s">
        <v>170</v>
      </c>
      <c r="B61" s="60" t="s">
        <v>635</v>
      </c>
      <c r="C61" s="60" t="s">
        <v>546</v>
      </c>
      <c r="D61" s="60" t="s">
        <v>547</v>
      </c>
      <c r="E61" s="60" t="s">
        <v>178</v>
      </c>
      <c r="F61" s="60" t="s">
        <v>548</v>
      </c>
      <c r="G61" s="60" t="s">
        <v>294</v>
      </c>
      <c r="H61" s="60" t="s">
        <v>549</v>
      </c>
      <c r="I61" s="60" t="s">
        <v>550</v>
      </c>
      <c r="J61" s="60" t="s">
        <v>551</v>
      </c>
      <c r="K61" s="60" t="s">
        <v>552</v>
      </c>
      <c r="L61" s="60" t="s">
        <v>553</v>
      </c>
      <c r="M61" s="60" t="s">
        <v>554</v>
      </c>
      <c r="N61" s="60" t="s">
        <v>555</v>
      </c>
      <c r="O61" s="30">
        <f>RTD*ASIN(SIN(Dec*DTR)*SIN(lat*DTR)+COS(Dec*DTR)*COS(X!E61*DTR)*COS(lat*DTR))</f>
        <v>43.39258924949206</v>
      </c>
      <c r="P61" s="26">
        <f>RTD*ASIN(SIN(Dec*DTR)*SIN(lat*DTR)+COS(Dec*DTR)*COS(X!F61*DTR)*COS(lat*DTR))</f>
        <v>32.22862915802302</v>
      </c>
      <c r="Q61" s="26">
        <f>RTD*ASIN(SIN(Dec*DTR)*SIN(lat*DTR)+COS(Dec*DTR)*COS(X!G61*DTR)*COS(lat*DTR))</f>
        <v>20.43449820896085</v>
      </c>
      <c r="R61" s="26">
        <f>RTD*ASIN(SIN(Dec*DTR)*SIN(lat*DTR)+COS(Dec*DTR)*COS(X!H61*DTR)*COS(lat*DTR))</f>
        <v>13.155195504850385</v>
      </c>
      <c r="S61" s="26">
        <f>RTD*ASIN(SIN(Dec*DTR)*SIN(lat*DTR)+COS(Dec*DTR)*COS(X!I61*DTR)*COS(lat*DTR))</f>
        <v>6.305085205306355</v>
      </c>
      <c r="T61" s="26">
        <f>RTD*ASIN(SIN(Dec*DTR)*SIN(lat*DTR)+COS(Dec*DTR)*COS(X!J61*DTR)*COS(lat*DTR))</f>
        <v>-4.0250098123406435</v>
      </c>
      <c r="U61" s="31">
        <f>RTD*ASIN(SIN(Dec*DTR)*SIN(lat*DTR)+COS(Dec*DTR)*COS(X!K61*DTR)*COS(lat*DTR))</f>
        <v>-12.52956643717791</v>
      </c>
    </row>
    <row r="62" spans="1:21" s="1" customFormat="1" ht="12.75">
      <c r="A62" s="59" t="s">
        <v>556</v>
      </c>
      <c r="B62" s="60" t="s">
        <v>638</v>
      </c>
      <c r="C62" s="60" t="s">
        <v>557</v>
      </c>
      <c r="D62" s="60" t="s">
        <v>558</v>
      </c>
      <c r="E62" s="60" t="s">
        <v>559</v>
      </c>
      <c r="F62" s="60" t="s">
        <v>397</v>
      </c>
      <c r="G62" s="60" t="s">
        <v>560</v>
      </c>
      <c r="H62" s="60" t="s">
        <v>561</v>
      </c>
      <c r="I62" s="60" t="s">
        <v>562</v>
      </c>
      <c r="J62" s="60" t="s">
        <v>563</v>
      </c>
      <c r="K62" s="60" t="s">
        <v>389</v>
      </c>
      <c r="L62" s="60" t="s">
        <v>564</v>
      </c>
      <c r="M62" s="60" t="s">
        <v>565</v>
      </c>
      <c r="N62" s="60" t="s">
        <v>566</v>
      </c>
      <c r="O62" s="30">
        <f>RTD*ASIN(SIN(Dec*DTR)*SIN(lat*DTR)+COS(Dec*DTR)*COS(X!E62*DTR)*COS(lat*DTR))</f>
        <v>-26.209529494593454</v>
      </c>
      <c r="P62" s="26">
        <f>RTD*ASIN(SIN(Dec*DTR)*SIN(lat*DTR)+COS(Dec*DTR)*COS(X!F62*DTR)*COS(lat*DTR))</f>
        <v>-13.208957874903083</v>
      </c>
      <c r="Q62" s="26">
        <f>RTD*ASIN(SIN(Dec*DTR)*SIN(lat*DTR)+COS(Dec*DTR)*COS(X!G62*DTR)*COS(lat*DTR))</f>
        <v>-1.7074343538776646</v>
      </c>
      <c r="R62" s="26">
        <f>RTD*ASIN(SIN(Dec*DTR)*SIN(lat*DTR)+COS(Dec*DTR)*COS(X!H62*DTR)*COS(lat*DTR))</f>
        <v>6.120522940492561</v>
      </c>
      <c r="S62" s="26">
        <f>RTD*ASIN(SIN(Dec*DTR)*SIN(lat*DTR)+COS(Dec*DTR)*COS(X!I62*DTR)*COS(lat*DTR))</f>
        <v>13.167456016586067</v>
      </c>
      <c r="T62" s="26">
        <f>RTD*ASIN(SIN(Dec*DTR)*SIN(lat*DTR)+COS(Dec*DTR)*COS(X!J62*DTR)*COS(lat*DTR))</f>
        <v>20.373816896657516</v>
      </c>
      <c r="U62" s="31">
        <f>RTD*ASIN(SIN(Dec*DTR)*SIN(lat*DTR)+COS(Dec*DTR)*COS(X!K62*DTR)*COS(lat*DTR))</f>
        <v>24.92633084447003</v>
      </c>
    </row>
    <row r="63" spans="1:21" s="1" customFormat="1" ht="12.75">
      <c r="A63" s="59" t="s">
        <v>567</v>
      </c>
      <c r="B63" s="60" t="s">
        <v>635</v>
      </c>
      <c r="C63" s="60" t="s">
        <v>568</v>
      </c>
      <c r="D63" s="60" t="s">
        <v>569</v>
      </c>
      <c r="E63" s="60" t="s">
        <v>570</v>
      </c>
      <c r="F63" s="60" t="s">
        <v>571</v>
      </c>
      <c r="G63" s="60" t="s">
        <v>572</v>
      </c>
      <c r="H63" s="60" t="s">
        <v>649</v>
      </c>
      <c r="I63" s="60" t="s">
        <v>573</v>
      </c>
      <c r="J63" s="60" t="s">
        <v>574</v>
      </c>
      <c r="K63" s="60" t="s">
        <v>575</v>
      </c>
      <c r="L63" s="60" t="s">
        <v>576</v>
      </c>
      <c r="M63" s="60" t="s">
        <v>577</v>
      </c>
      <c r="N63" s="60" t="s">
        <v>578</v>
      </c>
      <c r="O63" s="30">
        <f>RTD*ASIN(SIN(Dec*DTR)*SIN(lat*DTR)+COS(Dec*DTR)*COS(X!E63*DTR)*COS(lat*DTR))</f>
        <v>27.795784015738988</v>
      </c>
      <c r="P63" s="26">
        <f>RTD*ASIN(SIN(Dec*DTR)*SIN(lat*DTR)+COS(Dec*DTR)*COS(X!F63*DTR)*COS(lat*DTR))</f>
        <v>38.746511599911386</v>
      </c>
      <c r="Q63" s="26">
        <f>RTD*ASIN(SIN(Dec*DTR)*SIN(lat*DTR)+COS(Dec*DTR)*COS(X!G63*DTR)*COS(lat*DTR))</f>
        <v>51.52284247367765</v>
      </c>
      <c r="R63" s="26">
        <f>RTD*ASIN(SIN(Dec*DTR)*SIN(lat*DTR)+COS(Dec*DTR)*COS(X!H63*DTR)*COS(lat*DTR))</f>
        <v>56.967006792721996</v>
      </c>
      <c r="S63" s="26">
        <f>RTD*ASIN(SIN(Dec*DTR)*SIN(lat*DTR)+COS(Dec*DTR)*COS(X!I63*DTR)*COS(lat*DTR))</f>
        <v>62.130789493581545</v>
      </c>
      <c r="T63" s="26">
        <f>RTD*ASIN(SIN(Dec*DTR)*SIN(lat*DTR)+COS(Dec*DTR)*COS(X!J63*DTR)*COS(lat*DTR))</f>
        <v>71.31110637526969</v>
      </c>
      <c r="U63" s="31">
        <f>RTD*ASIN(SIN(Dec*DTR)*SIN(lat*DTR)+COS(Dec*DTR)*COS(X!K63*DTR)*COS(lat*DTR))</f>
        <v>72.5133472727154</v>
      </c>
    </row>
    <row r="64" spans="1:21" ht="12.75">
      <c r="A64" s="35" t="s">
        <v>579</v>
      </c>
      <c r="B64" s="55" t="s">
        <v>636</v>
      </c>
      <c r="C64" s="55" t="s">
        <v>580</v>
      </c>
      <c r="D64" s="55" t="s">
        <v>581</v>
      </c>
      <c r="E64" s="55" t="s">
        <v>582</v>
      </c>
      <c r="F64" s="55" t="s">
        <v>583</v>
      </c>
      <c r="G64" s="55" t="s">
        <v>250</v>
      </c>
      <c r="H64" s="55" t="s">
        <v>661</v>
      </c>
      <c r="I64" s="55" t="s">
        <v>250</v>
      </c>
      <c r="J64" s="55" t="s">
        <v>584</v>
      </c>
      <c r="K64" s="55" t="s">
        <v>483</v>
      </c>
      <c r="L64" s="55" t="s">
        <v>585</v>
      </c>
      <c r="M64" s="55" t="s">
        <v>586</v>
      </c>
      <c r="N64" s="55" t="s">
        <v>587</v>
      </c>
      <c r="O64" s="30">
        <f>RTD*ASIN(SIN(Dec*DTR)*SIN(lat*DTR)+COS(Dec*DTR)*COS(X!E64*DTR)*COS(lat*DTR))</f>
        <v>-11.959288916447024</v>
      </c>
      <c r="P64" s="26">
        <f>RTD*ASIN(SIN(Dec*DTR)*SIN(lat*DTR)+COS(Dec*DTR)*COS(X!F64*DTR)*COS(lat*DTR))</f>
        <v>4.96470133875769</v>
      </c>
      <c r="Q64" s="26" t="s">
        <v>633</v>
      </c>
      <c r="R64" s="26">
        <f>RTD*ASIN(SIN(Dec*DTR)*SIN(lat*DTR)+COS(Dec*DTR)*COS(X!H64*DTR)*COS(lat*DTR))</f>
        <v>12.081210275705802</v>
      </c>
      <c r="S64" s="26" t="s">
        <v>633</v>
      </c>
      <c r="T64" s="26">
        <f>RTD*ASIN(SIN(Dec*DTR)*SIN(lat*DTR)+COS(Dec*DTR)*COS(X!J64*DTR)*COS(lat*DTR))</f>
        <v>17.975897603207283</v>
      </c>
      <c r="U64" s="31">
        <f>RTD*ASIN(SIN(Dec*DTR)*SIN(lat*DTR)+COS(Dec*DTR)*COS(X!K64*DTR)*COS(lat*DTR))</f>
        <v>24.75567556003202</v>
      </c>
    </row>
    <row r="65" spans="1:21" ht="12.75">
      <c r="A65" s="35" t="s">
        <v>588</v>
      </c>
      <c r="B65" s="55" t="s">
        <v>637</v>
      </c>
      <c r="C65" s="55" t="s">
        <v>589</v>
      </c>
      <c r="D65" s="55" t="s">
        <v>488</v>
      </c>
      <c r="E65" s="55" t="s">
        <v>489</v>
      </c>
      <c r="F65" s="55" t="s">
        <v>250</v>
      </c>
      <c r="G65" s="55" t="s">
        <v>250</v>
      </c>
      <c r="H65" s="55" t="s">
        <v>490</v>
      </c>
      <c r="I65" s="55" t="s">
        <v>250</v>
      </c>
      <c r="J65" s="55" t="s">
        <v>250</v>
      </c>
      <c r="K65" s="55" t="s">
        <v>491</v>
      </c>
      <c r="L65" s="55" t="s">
        <v>492</v>
      </c>
      <c r="M65" s="55" t="s">
        <v>577</v>
      </c>
      <c r="N65" s="55" t="s">
        <v>493</v>
      </c>
      <c r="O65" s="30">
        <f>RTD*ASIN(SIN(Dec*DTR)*SIN(lat*DTR)+COS(Dec*DTR)*COS(X!E65*DTR)*COS(lat*DTR))</f>
        <v>-21.492514450766446</v>
      </c>
      <c r="P65" s="26" t="s">
        <v>633</v>
      </c>
      <c r="Q65" s="26" t="s">
        <v>633</v>
      </c>
      <c r="R65" s="26">
        <f>RTD*ASIN(SIN(Dec*DTR)*SIN(lat*DTR)+COS(Dec*DTR)*COS(X!H65*DTR)*COS(lat*DTR))</f>
        <v>-25.264189204082257</v>
      </c>
      <c r="S65" s="26" t="s">
        <v>633</v>
      </c>
      <c r="T65" s="26" t="s">
        <v>633</v>
      </c>
      <c r="U65" s="31">
        <f>RTD*ASIN(SIN(Dec*DTR)*SIN(lat*DTR)+COS(Dec*DTR)*COS(X!K65*DTR)*COS(lat*DTR))</f>
        <v>-17.232171640443916</v>
      </c>
    </row>
    <row r="66" spans="1:21" ht="12.75">
      <c r="A66" s="35" t="s">
        <v>494</v>
      </c>
      <c r="B66" s="55" t="s">
        <v>637</v>
      </c>
      <c r="C66" s="55" t="s">
        <v>495</v>
      </c>
      <c r="D66" s="55" t="s">
        <v>496</v>
      </c>
      <c r="E66" s="55" t="s">
        <v>497</v>
      </c>
      <c r="F66" s="55" t="s">
        <v>250</v>
      </c>
      <c r="G66" s="55" t="s">
        <v>250</v>
      </c>
      <c r="H66" s="55" t="s">
        <v>498</v>
      </c>
      <c r="I66" s="55" t="s">
        <v>250</v>
      </c>
      <c r="J66" s="55" t="s">
        <v>250</v>
      </c>
      <c r="K66" s="55" t="s">
        <v>499</v>
      </c>
      <c r="L66" s="55" t="s">
        <v>500</v>
      </c>
      <c r="M66" s="55" t="s">
        <v>289</v>
      </c>
      <c r="N66" s="55" t="s">
        <v>501</v>
      </c>
      <c r="O66" s="30">
        <f>RTD*ASIN(SIN(Dec*DTR)*SIN(lat*DTR)+COS(Dec*DTR)*COS(X!E66*DTR)*COS(lat*DTR))</f>
        <v>-51.64517059889813</v>
      </c>
      <c r="P66" s="26" t="s">
        <v>633</v>
      </c>
      <c r="Q66" s="26" t="s">
        <v>633</v>
      </c>
      <c r="R66" s="26">
        <f>RTD*ASIN(SIN(Dec*DTR)*SIN(lat*DTR)+COS(Dec*DTR)*COS(X!H66*DTR)*COS(lat*DTR))</f>
        <v>-29.076313001352624</v>
      </c>
      <c r="S66" s="26" t="s">
        <v>633</v>
      </c>
      <c r="T66" s="26" t="s">
        <v>633</v>
      </c>
      <c r="U66" s="31">
        <f>RTD*ASIN(SIN(Dec*DTR)*SIN(lat*DTR)+COS(Dec*DTR)*COS(X!K66*DTR)*COS(lat*DTR))</f>
        <v>-5.606850258453435</v>
      </c>
    </row>
    <row r="67" spans="1:21" ht="12.75">
      <c r="A67" s="35" t="s">
        <v>502</v>
      </c>
      <c r="B67" s="55" t="s">
        <v>637</v>
      </c>
      <c r="C67" s="55" t="s">
        <v>503</v>
      </c>
      <c r="D67" s="55" t="s">
        <v>504</v>
      </c>
      <c r="E67" s="55" t="s">
        <v>505</v>
      </c>
      <c r="F67" s="55" t="s">
        <v>250</v>
      </c>
      <c r="G67" s="55" t="s">
        <v>250</v>
      </c>
      <c r="H67" s="55" t="s">
        <v>506</v>
      </c>
      <c r="I67" s="55" t="s">
        <v>250</v>
      </c>
      <c r="J67" s="55" t="s">
        <v>250</v>
      </c>
      <c r="K67" s="55" t="s">
        <v>648</v>
      </c>
      <c r="L67" s="55" t="s">
        <v>652</v>
      </c>
      <c r="M67" s="55" t="s">
        <v>507</v>
      </c>
      <c r="N67" s="55" t="s">
        <v>508</v>
      </c>
      <c r="O67" s="30">
        <f>RTD*ASIN(SIN(Dec*DTR)*SIN(lat*DTR)+COS(Dec*DTR)*COS(X!E67*DTR)*COS(lat*DTR))</f>
        <v>39.598669454583366</v>
      </c>
      <c r="P67" s="26" t="s">
        <v>633</v>
      </c>
      <c r="Q67" s="26" t="s">
        <v>633</v>
      </c>
      <c r="R67" s="26">
        <f>RTD*ASIN(SIN(Dec*DTR)*SIN(lat*DTR)+COS(Dec*DTR)*COS(X!H67*DTR)*COS(lat*DTR))</f>
        <v>13.65222609674305</v>
      </c>
      <c r="S67" s="26" t="s">
        <v>633</v>
      </c>
      <c r="T67" s="26" t="s">
        <v>633</v>
      </c>
      <c r="U67" s="31">
        <f>RTD*ASIN(SIN(Dec*DTR)*SIN(lat*DTR)+COS(Dec*DTR)*COS(X!K67*DTR)*COS(lat*DTR))</f>
        <v>-11.491325923672104</v>
      </c>
    </row>
    <row r="68" spans="1:21" s="1" customFormat="1" ht="12.75">
      <c r="A68" s="59" t="s">
        <v>509</v>
      </c>
      <c r="B68" s="60" t="s">
        <v>635</v>
      </c>
      <c r="C68" s="60" t="s">
        <v>510</v>
      </c>
      <c r="D68" s="60" t="s">
        <v>511</v>
      </c>
      <c r="E68" s="60" t="s">
        <v>512</v>
      </c>
      <c r="F68" s="60" t="s">
        <v>513</v>
      </c>
      <c r="G68" s="60" t="s">
        <v>514</v>
      </c>
      <c r="H68" s="60" t="s">
        <v>515</v>
      </c>
      <c r="I68" s="60" t="s">
        <v>655</v>
      </c>
      <c r="J68" s="60" t="s">
        <v>552</v>
      </c>
      <c r="K68" s="60" t="s">
        <v>516</v>
      </c>
      <c r="L68" s="60" t="s">
        <v>517</v>
      </c>
      <c r="M68" s="60" t="s">
        <v>518</v>
      </c>
      <c r="N68" s="60" t="s">
        <v>519</v>
      </c>
      <c r="O68" s="30">
        <f>RTD*ASIN(SIN(Dec*DTR)*SIN(lat*DTR)+COS(Dec*DTR)*COS(X!E68*DTR)*COS(lat*DTR))</f>
        <v>7.645717093790268</v>
      </c>
      <c r="P68" s="26">
        <f>RTD*ASIN(SIN(Dec*DTR)*SIN(lat*DTR)+COS(Dec*DTR)*COS(X!F68*DTR)*COS(lat*DTR))</f>
        <v>-2.558696736011459</v>
      </c>
      <c r="Q68" s="26">
        <f>RTD*ASIN(SIN(Dec*DTR)*SIN(lat*DTR)+COS(Dec*DTR)*COS(X!G68*DTR)*COS(lat*DTR))</f>
        <v>-14.137586347655445</v>
      </c>
      <c r="R68" s="26">
        <f>RTD*ASIN(SIN(Dec*DTR)*SIN(lat*DTR)+COS(Dec*DTR)*COS(X!H68*DTR)*COS(lat*DTR))</f>
        <v>-21.52201060158666</v>
      </c>
      <c r="S68" s="26">
        <f>RTD*ASIN(SIN(Dec*DTR)*SIN(lat*DTR)+COS(Dec*DTR)*COS(X!I68*DTR)*COS(lat*DTR))</f>
        <v>-29.064298893745125</v>
      </c>
      <c r="T68" s="26">
        <f>RTD*ASIN(SIN(Dec*DTR)*SIN(lat*DTR)+COS(Dec*DTR)*COS(X!J68*DTR)*COS(lat*DTR))</f>
        <v>-40.4060366761022</v>
      </c>
      <c r="U68" s="31">
        <f>RTD*ASIN(SIN(Dec*DTR)*SIN(lat*DTR)+COS(Dec*DTR)*COS(X!K68*DTR)*COS(lat*DTR))</f>
        <v>-49.92251549447913</v>
      </c>
    </row>
    <row r="69" spans="1:21" s="1" customFormat="1" ht="12.75">
      <c r="A69" s="59" t="s">
        <v>520</v>
      </c>
      <c r="B69" s="60" t="s">
        <v>635</v>
      </c>
      <c r="C69" s="60" t="s">
        <v>521</v>
      </c>
      <c r="D69" s="60" t="s">
        <v>522</v>
      </c>
      <c r="E69" s="60" t="s">
        <v>523</v>
      </c>
      <c r="F69" s="60" t="s">
        <v>178</v>
      </c>
      <c r="G69" s="60" t="s">
        <v>524</v>
      </c>
      <c r="H69" s="60" t="s">
        <v>525</v>
      </c>
      <c r="I69" s="60" t="s">
        <v>526</v>
      </c>
      <c r="J69" s="60" t="s">
        <v>632</v>
      </c>
      <c r="K69" s="60" t="s">
        <v>142</v>
      </c>
      <c r="L69" s="60" t="s">
        <v>102</v>
      </c>
      <c r="M69" s="60" t="s">
        <v>103</v>
      </c>
      <c r="N69" s="60" t="s">
        <v>104</v>
      </c>
      <c r="O69" s="30">
        <f>RTD*ASIN(SIN(Dec*DTR)*SIN(lat*DTR)+COS(Dec*DTR)*COS(X!E69*DTR)*COS(lat*DTR))</f>
        <v>44.5302223956157</v>
      </c>
      <c r="P69" s="26">
        <f>RTD*ASIN(SIN(Dec*DTR)*SIN(lat*DTR)+COS(Dec*DTR)*COS(X!F69*DTR)*COS(lat*DTR))</f>
        <v>31.654157604842258</v>
      </c>
      <c r="Q69" s="26">
        <f>RTD*ASIN(SIN(Dec*DTR)*SIN(lat*DTR)+COS(Dec*DTR)*COS(X!G69*DTR)*COS(lat*DTR))</f>
        <v>16.72788173193659</v>
      </c>
      <c r="R69" s="26">
        <f>RTD*ASIN(SIN(Dec*DTR)*SIN(lat*DTR)+COS(Dec*DTR)*COS(X!H69*DTR)*COS(lat*DTR))</f>
        <v>11.045081220683775</v>
      </c>
      <c r="S69" s="26">
        <f>RTD*ASIN(SIN(Dec*DTR)*SIN(lat*DTR)+COS(Dec*DTR)*COS(X!I69*DTR)*COS(lat*DTR))</f>
        <v>5.19629679527107</v>
      </c>
      <c r="T69" s="26">
        <f>RTD*ASIN(SIN(Dec*DTR)*SIN(lat*DTR)+COS(Dec*DTR)*COS(X!J69*DTR)*COS(lat*DTR))</f>
        <v>-9.292819129047222</v>
      </c>
      <c r="U69" s="31">
        <f>RTD*ASIN(SIN(Dec*DTR)*SIN(lat*DTR)+COS(Dec*DTR)*COS(X!K69*DTR)*COS(lat*DTR))</f>
        <v>-22.014296739025667</v>
      </c>
    </row>
    <row r="70" spans="1:21" s="1" customFormat="1" ht="12.75">
      <c r="A70" s="59" t="s">
        <v>105</v>
      </c>
      <c r="B70" s="60" t="s">
        <v>635</v>
      </c>
      <c r="C70" s="60" t="s">
        <v>106</v>
      </c>
      <c r="D70" s="60" t="s">
        <v>259</v>
      </c>
      <c r="E70" s="60" t="s">
        <v>107</v>
      </c>
      <c r="F70" s="60" t="s">
        <v>108</v>
      </c>
      <c r="G70" s="60" t="s">
        <v>650</v>
      </c>
      <c r="H70" s="60" t="s">
        <v>470</v>
      </c>
      <c r="I70" s="60" t="s">
        <v>196</v>
      </c>
      <c r="J70" s="60" t="s">
        <v>197</v>
      </c>
      <c r="K70" s="60" t="s">
        <v>657</v>
      </c>
      <c r="L70" s="60" t="s">
        <v>198</v>
      </c>
      <c r="M70" s="60" t="s">
        <v>199</v>
      </c>
      <c r="N70" s="60" t="s">
        <v>200</v>
      </c>
      <c r="O70" s="30">
        <f>RTD*ASIN(SIN(Dec*DTR)*SIN(lat*DTR)+COS(Dec*DTR)*COS(X!E70*DTR)*COS(lat*DTR))</f>
        <v>27.089603024136235</v>
      </c>
      <c r="P70" s="26">
        <f>RTD*ASIN(SIN(Dec*DTR)*SIN(lat*DTR)+COS(Dec*DTR)*COS(X!F70*DTR)*COS(lat*DTR))</f>
        <v>34.214587357179035</v>
      </c>
      <c r="Q70" s="26">
        <f>RTD*ASIN(SIN(Dec*DTR)*SIN(lat*DTR)+COS(Dec*DTR)*COS(X!G70*DTR)*COS(lat*DTR))</f>
        <v>39.27188207062066</v>
      </c>
      <c r="R70" s="26">
        <f>RTD*ASIN(SIN(Dec*DTR)*SIN(lat*DTR)+COS(Dec*DTR)*COS(X!H70*DTR)*COS(lat*DTR))</f>
        <v>39.80106153047551</v>
      </c>
      <c r="S70" s="26">
        <f>RTD*ASIN(SIN(Dec*DTR)*SIN(lat*DTR)+COS(Dec*DTR)*COS(X!I70*DTR)*COS(lat*DTR))</f>
        <v>39.7053181358952</v>
      </c>
      <c r="T70" s="26">
        <f>RTD*ASIN(SIN(Dec*DTR)*SIN(lat*DTR)+COS(Dec*DTR)*COS(X!J70*DTR)*COS(lat*DTR))</f>
        <v>35.79423356056482</v>
      </c>
      <c r="U70" s="31">
        <f>RTD*ASIN(SIN(Dec*DTR)*SIN(lat*DTR)+COS(Dec*DTR)*COS(X!K70*DTR)*COS(lat*DTR))</f>
        <v>29.33470610231142</v>
      </c>
    </row>
    <row r="71" spans="1:21" s="1" customFormat="1" ht="12.75">
      <c r="A71" s="59" t="s">
        <v>201</v>
      </c>
      <c r="B71" s="60" t="s">
        <v>635</v>
      </c>
      <c r="C71" s="60" t="s">
        <v>202</v>
      </c>
      <c r="D71" s="60" t="s">
        <v>203</v>
      </c>
      <c r="E71" s="60" t="s">
        <v>204</v>
      </c>
      <c r="F71" s="60" t="s">
        <v>205</v>
      </c>
      <c r="G71" s="60" t="s">
        <v>654</v>
      </c>
      <c r="H71" s="60" t="s">
        <v>206</v>
      </c>
      <c r="I71" s="60" t="s">
        <v>207</v>
      </c>
      <c r="J71" s="60" t="s">
        <v>208</v>
      </c>
      <c r="K71" s="60" t="s">
        <v>209</v>
      </c>
      <c r="L71" s="60" t="s">
        <v>210</v>
      </c>
      <c r="M71" s="60" t="s">
        <v>211</v>
      </c>
      <c r="N71" s="60" t="s">
        <v>608</v>
      </c>
      <c r="O71" s="30">
        <f>RTD*ASIN(SIN(Dec*DTR)*SIN(lat*DTR)+COS(Dec*DTR)*COS(X!E71*DTR)*COS(lat*DTR))</f>
        <v>26.02923180006958</v>
      </c>
      <c r="P71" s="26">
        <f>RTD*ASIN(SIN(Dec*DTR)*SIN(lat*DTR)+COS(Dec*DTR)*COS(X!F71*DTR)*COS(lat*DTR))</f>
        <v>12.798561655781928</v>
      </c>
      <c r="Q71" s="26">
        <f>RTD*ASIN(SIN(Dec*DTR)*SIN(lat*DTR)+COS(Dec*DTR)*COS(X!G71*DTR)*COS(lat*DTR))</f>
        <v>-1.3734172284865322</v>
      </c>
      <c r="R71" s="26">
        <f>RTD*ASIN(SIN(Dec*DTR)*SIN(lat*DTR)+COS(Dec*DTR)*COS(X!H71*DTR)*COS(lat*DTR))</f>
        <v>-7.320233386414527</v>
      </c>
      <c r="S71" s="26">
        <f>RTD*ASIN(SIN(Dec*DTR)*SIN(lat*DTR)+COS(Dec*DTR)*COS(X!I71*DTR)*COS(lat*DTR))</f>
        <v>-13.129671269026664</v>
      </c>
      <c r="T71" s="26">
        <f>RTD*ASIN(SIN(Dec*DTR)*SIN(lat*DTR)+COS(Dec*DTR)*COS(X!J71*DTR)*COS(lat*DTR))</f>
        <v>-25.823616938689774</v>
      </c>
      <c r="U71" s="31">
        <f>RTD*ASIN(SIN(Dec*DTR)*SIN(lat*DTR)+COS(Dec*DTR)*COS(X!K71*DTR)*COS(lat*DTR))</f>
        <v>-35.765596848376425</v>
      </c>
    </row>
    <row r="72" spans="1:21" ht="12.75">
      <c r="A72" s="35" t="s">
        <v>212</v>
      </c>
      <c r="B72" s="55" t="s">
        <v>637</v>
      </c>
      <c r="C72" s="55" t="s">
        <v>213</v>
      </c>
      <c r="D72" s="55" t="s">
        <v>214</v>
      </c>
      <c r="E72" s="55" t="s">
        <v>215</v>
      </c>
      <c r="F72" s="55" t="s">
        <v>250</v>
      </c>
      <c r="G72" s="55" t="s">
        <v>250</v>
      </c>
      <c r="H72" s="55" t="s">
        <v>216</v>
      </c>
      <c r="I72" s="55" t="s">
        <v>250</v>
      </c>
      <c r="J72" s="55" t="s">
        <v>250</v>
      </c>
      <c r="K72" s="55" t="s">
        <v>217</v>
      </c>
      <c r="L72" s="55" t="s">
        <v>218</v>
      </c>
      <c r="M72" s="55" t="s">
        <v>219</v>
      </c>
      <c r="N72" s="55" t="s">
        <v>220</v>
      </c>
      <c r="O72" s="30">
        <f>RTD*ASIN(SIN(Dec*DTR)*SIN(lat*DTR)+COS(Dec*DTR)*COS(X!E72*DTR)*COS(lat*DTR))</f>
        <v>-55.09055644216764</v>
      </c>
      <c r="P72" s="26" t="s">
        <v>633</v>
      </c>
      <c r="Q72" s="26" t="s">
        <v>633</v>
      </c>
      <c r="R72" s="26">
        <f>RTD*ASIN(SIN(Dec*DTR)*SIN(lat*DTR)+COS(Dec*DTR)*COS(X!H72*DTR)*COS(lat*DTR))</f>
        <v>-49.423108071038875</v>
      </c>
      <c r="S72" s="26" t="s">
        <v>633</v>
      </c>
      <c r="T72" s="26" t="s">
        <v>633</v>
      </c>
      <c r="U72" s="31">
        <f>RTD*ASIN(SIN(Dec*DTR)*SIN(lat*DTR)+COS(Dec*DTR)*COS(X!K72*DTR)*COS(lat*DTR))</f>
        <v>-31.942625006267736</v>
      </c>
    </row>
    <row r="73" spans="1:21" ht="12.75">
      <c r="A73" s="35" t="s">
        <v>221</v>
      </c>
      <c r="B73" s="55" t="s">
        <v>759</v>
      </c>
      <c r="C73" s="55" t="s">
        <v>222</v>
      </c>
      <c r="D73" s="55" t="s">
        <v>223</v>
      </c>
      <c r="E73" s="55" t="s">
        <v>224</v>
      </c>
      <c r="F73" s="55" t="s">
        <v>250</v>
      </c>
      <c r="G73" s="55" t="s">
        <v>250</v>
      </c>
      <c r="H73" s="55" t="s">
        <v>225</v>
      </c>
      <c r="I73" s="55" t="s">
        <v>250</v>
      </c>
      <c r="J73" s="55" t="s">
        <v>250</v>
      </c>
      <c r="K73" s="55" t="s">
        <v>226</v>
      </c>
      <c r="L73" s="55" t="s">
        <v>227</v>
      </c>
      <c r="M73" s="55" t="s">
        <v>228</v>
      </c>
      <c r="N73" s="55" t="s">
        <v>229</v>
      </c>
      <c r="O73" s="30">
        <f>RTD*ASIN(SIN(Dec*DTR)*SIN(lat*DTR)+COS(Dec*DTR)*COS(X!E73*DTR)*COS(lat*DTR))</f>
        <v>-0.11625456289439122</v>
      </c>
      <c r="P73" s="26" t="s">
        <v>633</v>
      </c>
      <c r="Q73" s="26" t="s">
        <v>633</v>
      </c>
      <c r="R73" s="26">
        <f>RTD*ASIN(SIN(Dec*DTR)*SIN(lat*DTR)+COS(Dec*DTR)*COS(X!H73*DTR)*COS(lat*DTR))</f>
        <v>-5.102645638022791</v>
      </c>
      <c r="S73" s="26" t="s">
        <v>633</v>
      </c>
      <c r="T73" s="26" t="s">
        <v>633</v>
      </c>
      <c r="U73" s="31">
        <f>RTD*ASIN(SIN(Dec*DTR)*SIN(lat*DTR)+COS(Dec*DTR)*COS(X!K73*DTR)*COS(lat*DTR))</f>
        <v>-9.972483977672956</v>
      </c>
    </row>
    <row r="74" spans="1:21" ht="12.75">
      <c r="A74" s="35" t="s">
        <v>230</v>
      </c>
      <c r="B74" s="55" t="s">
        <v>637</v>
      </c>
      <c r="C74" s="55" t="s">
        <v>231</v>
      </c>
      <c r="D74" s="55" t="s">
        <v>232</v>
      </c>
      <c r="E74" s="55" t="s">
        <v>484</v>
      </c>
      <c r="F74" s="55" t="s">
        <v>250</v>
      </c>
      <c r="G74" s="55" t="s">
        <v>250</v>
      </c>
      <c r="H74" s="55" t="s">
        <v>233</v>
      </c>
      <c r="I74" s="55" t="s">
        <v>250</v>
      </c>
      <c r="J74" s="55" t="s">
        <v>250</v>
      </c>
      <c r="K74" s="55" t="s">
        <v>234</v>
      </c>
      <c r="L74" s="55" t="s">
        <v>235</v>
      </c>
      <c r="M74" s="55" t="s">
        <v>236</v>
      </c>
      <c r="N74" s="55" t="s">
        <v>261</v>
      </c>
      <c r="O74" s="30">
        <f>RTD*ASIN(SIN(Dec*DTR)*SIN(lat*DTR)+COS(Dec*DTR)*COS(X!E74*DTR)*COS(lat*DTR))</f>
        <v>-43.66553268351196</v>
      </c>
      <c r="P74" s="26" t="s">
        <v>633</v>
      </c>
      <c r="Q74" s="26" t="s">
        <v>633</v>
      </c>
      <c r="R74" s="26">
        <f>RTD*ASIN(SIN(Dec*DTR)*SIN(lat*DTR)+COS(Dec*DTR)*COS(X!H74*DTR)*COS(lat*DTR))</f>
        <v>-26.97971381276552</v>
      </c>
      <c r="S74" s="26" t="s">
        <v>633</v>
      </c>
      <c r="T74" s="26" t="s">
        <v>633</v>
      </c>
      <c r="U74" s="31">
        <f>RTD*ASIN(SIN(Dec*DTR)*SIN(lat*DTR)+COS(Dec*DTR)*COS(X!K74*DTR)*COS(lat*DTR))</f>
        <v>-4.710648960330647</v>
      </c>
    </row>
    <row r="75" spans="1:21" s="1" customFormat="1" ht="12.75">
      <c r="A75" s="35" t="s">
        <v>237</v>
      </c>
      <c r="B75" s="55" t="s">
        <v>636</v>
      </c>
      <c r="C75" s="55" t="s">
        <v>314</v>
      </c>
      <c r="D75" s="55" t="s">
        <v>315</v>
      </c>
      <c r="E75" s="55" t="s">
        <v>268</v>
      </c>
      <c r="F75" s="55" t="s">
        <v>316</v>
      </c>
      <c r="G75" s="55" t="s">
        <v>250</v>
      </c>
      <c r="H75" s="55" t="s">
        <v>317</v>
      </c>
      <c r="I75" s="55" t="s">
        <v>250</v>
      </c>
      <c r="J75" s="55" t="s">
        <v>318</v>
      </c>
      <c r="K75" s="55" t="s">
        <v>660</v>
      </c>
      <c r="L75" s="55" t="s">
        <v>319</v>
      </c>
      <c r="M75" s="55" t="s">
        <v>320</v>
      </c>
      <c r="N75" s="55" t="s">
        <v>321</v>
      </c>
      <c r="O75" s="30">
        <f>RTD*ASIN(SIN(Dec*DTR)*SIN(lat*DTR)+COS(Dec*DTR)*COS(X!E75*DTR)*COS(lat*DTR))</f>
        <v>58.896233772017645</v>
      </c>
      <c r="P75" s="26">
        <f>RTD*ASIN(SIN(Dec*DTR)*SIN(lat*DTR)+COS(Dec*DTR)*COS(X!F75*DTR)*COS(lat*DTR))</f>
        <v>42.34132334543168</v>
      </c>
      <c r="Q75" s="26" t="s">
        <v>633</v>
      </c>
      <c r="R75" s="26">
        <f>RTD*ASIN(SIN(Dec*DTR)*SIN(lat*DTR)+COS(Dec*DTR)*COS(X!H75*DTR)*COS(lat*DTR))</f>
        <v>37.61413952165854</v>
      </c>
      <c r="S75" s="26" t="s">
        <v>633</v>
      </c>
      <c r="T75" s="26">
        <f>RTD*ASIN(SIN(Dec*DTR)*SIN(lat*DTR)+COS(Dec*DTR)*COS(X!J75*DTR)*COS(lat*DTR))</f>
        <v>32.53147265453015</v>
      </c>
      <c r="U75" s="31">
        <f>RTD*ASIN(SIN(Dec*DTR)*SIN(lat*DTR)+COS(Dec*DTR)*COS(X!K75*DTR)*COS(lat*DTR))</f>
        <v>9.196682148654531</v>
      </c>
    </row>
    <row r="76" spans="1:21" s="1" customFormat="1" ht="12.75">
      <c r="A76" s="35" t="s">
        <v>322</v>
      </c>
      <c r="B76" s="55" t="s">
        <v>636</v>
      </c>
      <c r="C76" s="55" t="s">
        <v>323</v>
      </c>
      <c r="D76" s="55" t="s">
        <v>324</v>
      </c>
      <c r="E76" s="55" t="s">
        <v>561</v>
      </c>
      <c r="F76" s="55" t="s">
        <v>708</v>
      </c>
      <c r="G76" s="55" t="s">
        <v>250</v>
      </c>
      <c r="H76" s="55" t="s">
        <v>325</v>
      </c>
      <c r="I76" s="55" t="s">
        <v>250</v>
      </c>
      <c r="J76" s="55" t="s">
        <v>326</v>
      </c>
      <c r="K76" s="55" t="s">
        <v>125</v>
      </c>
      <c r="L76" s="55" t="s">
        <v>327</v>
      </c>
      <c r="M76" s="55" t="s">
        <v>328</v>
      </c>
      <c r="N76" s="55" t="s">
        <v>329</v>
      </c>
      <c r="O76" s="30">
        <f>RTD*ASIN(SIN(Dec*DTR)*SIN(lat*DTR)+COS(Dec*DTR)*COS(X!E76*DTR)*COS(lat*DTR))</f>
        <v>12.576018475268418</v>
      </c>
      <c r="P76" s="26">
        <f>RTD*ASIN(SIN(Dec*DTR)*SIN(lat*DTR)+COS(Dec*DTR)*COS(X!F76*DTR)*COS(lat*DTR))</f>
        <v>23.042185864654353</v>
      </c>
      <c r="Q76" s="26" t="s">
        <v>633</v>
      </c>
      <c r="R76" s="26">
        <f>RTD*ASIN(SIN(Dec*DTR)*SIN(lat*DTR)+COS(Dec*DTR)*COS(X!H76*DTR)*COS(lat*DTR))</f>
        <v>30.392434373237876</v>
      </c>
      <c r="S76" s="26" t="s">
        <v>633</v>
      </c>
      <c r="T76" s="26">
        <f>RTD*ASIN(SIN(Dec*DTR)*SIN(lat*DTR)+COS(Dec*DTR)*COS(X!J76*DTR)*COS(lat*DTR))</f>
        <v>34.46576280688644</v>
      </c>
      <c r="U76" s="31">
        <f>RTD*ASIN(SIN(Dec*DTR)*SIN(lat*DTR)+COS(Dec*DTR)*COS(X!K76*DTR)*COS(lat*DTR))</f>
        <v>34.23898411690939</v>
      </c>
    </row>
    <row r="77" spans="1:21" s="1" customFormat="1" ht="12.75">
      <c r="A77" s="59" t="s">
        <v>330</v>
      </c>
      <c r="B77" s="60" t="s">
        <v>635</v>
      </c>
      <c r="C77" s="60" t="s">
        <v>331</v>
      </c>
      <c r="D77" s="60" t="s">
        <v>332</v>
      </c>
      <c r="E77" s="60" t="s">
        <v>333</v>
      </c>
      <c r="F77" s="60" t="s">
        <v>334</v>
      </c>
      <c r="G77" s="60" t="s">
        <v>335</v>
      </c>
      <c r="H77" s="60" t="s">
        <v>271</v>
      </c>
      <c r="I77" s="60" t="s">
        <v>336</v>
      </c>
      <c r="J77" s="60" t="s">
        <v>337</v>
      </c>
      <c r="K77" s="60" t="s">
        <v>338</v>
      </c>
      <c r="L77" s="60" t="s">
        <v>339</v>
      </c>
      <c r="M77" s="60" t="s">
        <v>340</v>
      </c>
      <c r="N77" s="60" t="s">
        <v>341</v>
      </c>
      <c r="O77" s="30">
        <f>RTD*ASIN(SIN(Dec*DTR)*SIN(lat*DTR)+COS(Dec*DTR)*COS(X!E77*DTR)*COS(lat*DTR))</f>
        <v>63.070861146885754</v>
      </c>
      <c r="P77" s="26">
        <f>RTD*ASIN(SIN(Dec*DTR)*SIN(lat*DTR)+COS(Dec*DTR)*COS(X!F77*DTR)*COS(lat*DTR))</f>
        <v>62.52551786487195</v>
      </c>
      <c r="Q77" s="26">
        <f>RTD*ASIN(SIN(Dec*DTR)*SIN(lat*DTR)+COS(Dec*DTR)*COS(X!G77*DTR)*COS(lat*DTR))</f>
        <v>54.38049672966715</v>
      </c>
      <c r="R77" s="26">
        <f>RTD*ASIN(SIN(Dec*DTR)*SIN(lat*DTR)+COS(Dec*DTR)*COS(X!H77*DTR)*COS(lat*DTR))</f>
        <v>47.66704653109134</v>
      </c>
      <c r="S77" s="26">
        <f>RTD*ASIN(SIN(Dec*DTR)*SIN(lat*DTR)+COS(Dec*DTR)*COS(X!I77*DTR)*COS(lat*DTR))</f>
        <v>40.451276361128194</v>
      </c>
      <c r="T77" s="26">
        <f>RTD*ASIN(SIN(Dec*DTR)*SIN(lat*DTR)+COS(Dec*DTR)*COS(X!J77*DTR)*COS(lat*DTR))</f>
        <v>27.23690742029695</v>
      </c>
      <c r="U77" s="31">
        <f>RTD*ASIN(SIN(Dec*DTR)*SIN(lat*DTR)+COS(Dec*DTR)*COS(X!K77*DTR)*COS(lat*DTR))</f>
        <v>13.25148343421757</v>
      </c>
    </row>
    <row r="78" spans="1:21" s="1" customFormat="1" ht="12.75">
      <c r="A78" s="59" t="s">
        <v>342</v>
      </c>
      <c r="B78" s="60" t="s">
        <v>638</v>
      </c>
      <c r="C78" s="60" t="s">
        <v>343</v>
      </c>
      <c r="D78" s="60" t="s">
        <v>344</v>
      </c>
      <c r="E78" s="60" t="s">
        <v>345</v>
      </c>
      <c r="F78" s="60" t="s">
        <v>665</v>
      </c>
      <c r="G78" s="60" t="s">
        <v>346</v>
      </c>
      <c r="H78" s="60" t="s">
        <v>347</v>
      </c>
      <c r="I78" s="60" t="s">
        <v>643</v>
      </c>
      <c r="J78" s="60" t="s">
        <v>348</v>
      </c>
      <c r="K78" s="60" t="s">
        <v>349</v>
      </c>
      <c r="L78" s="60" t="s">
        <v>350</v>
      </c>
      <c r="M78" s="60" t="s">
        <v>351</v>
      </c>
      <c r="N78" s="60" t="s">
        <v>352</v>
      </c>
      <c r="O78" s="30">
        <f>RTD*ASIN(SIN(Dec*DTR)*SIN(lat*DTR)+COS(Dec*DTR)*COS(X!E78*DTR)*COS(lat*DTR))</f>
        <v>-66.05685690768655</v>
      </c>
      <c r="P78" s="26">
        <f>RTD*ASIN(SIN(Dec*DTR)*SIN(lat*DTR)+COS(Dec*DTR)*COS(X!F78*DTR)*COS(lat*DTR))</f>
        <v>-63.482167906809615</v>
      </c>
      <c r="Q78" s="26">
        <f>RTD*ASIN(SIN(Dec*DTR)*SIN(lat*DTR)+COS(Dec*DTR)*COS(X!G78*DTR)*COS(lat*DTR))</f>
        <v>-56.17140806746535</v>
      </c>
      <c r="R78" s="26">
        <f>RTD*ASIN(SIN(Dec*DTR)*SIN(lat*DTR)+COS(Dec*DTR)*COS(X!H78*DTR)*COS(lat*DTR))</f>
        <v>-47.93595901932203</v>
      </c>
      <c r="S78" s="26">
        <f>RTD*ASIN(SIN(Dec*DTR)*SIN(lat*DTR)+COS(Dec*DTR)*COS(X!I78*DTR)*COS(lat*DTR))</f>
        <v>-38.88975342437819</v>
      </c>
      <c r="T78" s="26">
        <f>RTD*ASIN(SIN(Dec*DTR)*SIN(lat*DTR)+COS(Dec*DTR)*COS(X!J78*DTR)*COS(lat*DTR))</f>
        <v>-27.98502001238704</v>
      </c>
      <c r="U78" s="31">
        <f>RTD*ASIN(SIN(Dec*DTR)*SIN(lat*DTR)+COS(Dec*DTR)*COS(X!K78*DTR)*COS(lat*DTR))</f>
        <v>-17.211574358984915</v>
      </c>
    </row>
    <row r="79" spans="1:21" s="1" customFormat="1" ht="12.75">
      <c r="A79" s="59" t="s">
        <v>353</v>
      </c>
      <c r="B79" s="60" t="s">
        <v>635</v>
      </c>
      <c r="C79" s="60" t="s">
        <v>354</v>
      </c>
      <c r="D79" s="60" t="s">
        <v>355</v>
      </c>
      <c r="E79" s="60" t="s">
        <v>356</v>
      </c>
      <c r="F79" s="60" t="s">
        <v>357</v>
      </c>
      <c r="G79" s="60" t="s">
        <v>358</v>
      </c>
      <c r="H79" s="60" t="s">
        <v>709</v>
      </c>
      <c r="I79" s="60" t="s">
        <v>710</v>
      </c>
      <c r="J79" s="60" t="s">
        <v>429</v>
      </c>
      <c r="K79" s="60" t="s">
        <v>711</v>
      </c>
      <c r="L79" s="60" t="s">
        <v>712</v>
      </c>
      <c r="M79" s="60" t="s">
        <v>713</v>
      </c>
      <c r="N79" s="60" t="s">
        <v>714</v>
      </c>
      <c r="O79" s="30">
        <f>RTD*ASIN(SIN(Dec*DTR)*SIN(lat*DTR)+COS(Dec*DTR)*COS(X!E79*DTR)*COS(lat*DTR))</f>
        <v>46.18935043751303</v>
      </c>
      <c r="P79" s="26">
        <f>RTD*ASIN(SIN(Dec*DTR)*SIN(lat*DTR)+COS(Dec*DTR)*COS(X!F79*DTR)*COS(lat*DTR))</f>
        <v>33.42487342944374</v>
      </c>
      <c r="Q79" s="26">
        <f>RTD*ASIN(SIN(Dec*DTR)*SIN(lat*DTR)+COS(Dec*DTR)*COS(X!G79*DTR)*COS(lat*DTR))</f>
        <v>17.55109546380206</v>
      </c>
      <c r="R79" s="26">
        <f>RTD*ASIN(SIN(Dec*DTR)*SIN(lat*DTR)+COS(Dec*DTR)*COS(X!H79*DTR)*COS(lat*DTR))</f>
        <v>14.188539229610711</v>
      </c>
      <c r="S79" s="26">
        <f>RTD*ASIN(SIN(Dec*DTR)*SIN(lat*DTR)+COS(Dec*DTR)*COS(X!I79*DTR)*COS(lat*DTR))</f>
        <v>10.67347550595777</v>
      </c>
      <c r="T79" s="26">
        <f>RTD*ASIN(SIN(Dec*DTR)*SIN(lat*DTR)+COS(Dec*DTR)*COS(X!J79*DTR)*COS(lat*DTR))</f>
        <v>-4.027708765845279</v>
      </c>
      <c r="U79" s="31">
        <f>RTD*ASIN(SIN(Dec*DTR)*SIN(lat*DTR)+COS(Dec*DTR)*COS(X!K79*DTR)*COS(lat*DTR))</f>
        <v>-15.076094493362255</v>
      </c>
    </row>
    <row r="80" spans="1:21" ht="12.75">
      <c r="A80" s="35" t="s">
        <v>715</v>
      </c>
      <c r="B80" s="55" t="s">
        <v>636</v>
      </c>
      <c r="C80" s="55" t="s">
        <v>716</v>
      </c>
      <c r="D80" s="55" t="s">
        <v>717</v>
      </c>
      <c r="E80" s="55" t="s">
        <v>333</v>
      </c>
      <c r="F80" s="55" t="s">
        <v>718</v>
      </c>
      <c r="G80" s="55" t="s">
        <v>250</v>
      </c>
      <c r="H80" s="55" t="s">
        <v>719</v>
      </c>
      <c r="I80" s="55" t="s">
        <v>250</v>
      </c>
      <c r="J80" s="55" t="s">
        <v>629</v>
      </c>
      <c r="K80" s="55" t="s">
        <v>720</v>
      </c>
      <c r="L80" s="55" t="s">
        <v>721</v>
      </c>
      <c r="M80" s="55" t="s">
        <v>722</v>
      </c>
      <c r="N80" s="55" t="s">
        <v>723</v>
      </c>
      <c r="O80" s="30">
        <f>RTD*ASIN(SIN(Dec*DTR)*SIN(lat*DTR)+COS(Dec*DTR)*COS(X!E80*DTR)*COS(lat*DTR))</f>
        <v>30.26076577655956</v>
      </c>
      <c r="P80" s="26">
        <f>RTD*ASIN(SIN(Dec*DTR)*SIN(lat*DTR)+COS(Dec*DTR)*COS(X!F80*DTR)*COS(lat*DTR))</f>
        <v>29.231082365851684</v>
      </c>
      <c r="Q80" s="26" t="s">
        <v>633</v>
      </c>
      <c r="R80" s="26">
        <f>RTD*ASIN(SIN(Dec*DTR)*SIN(lat*DTR)+COS(Dec*DTR)*COS(X!H80*DTR)*COS(lat*DTR))</f>
        <v>22.81842418277859</v>
      </c>
      <c r="S80" s="26" t="s">
        <v>633</v>
      </c>
      <c r="T80" s="26">
        <f>RTD*ASIN(SIN(Dec*DTR)*SIN(lat*DTR)+COS(Dec*DTR)*COS(X!J80*DTR)*COS(lat*DTR))</f>
        <v>12.46997792457233</v>
      </c>
      <c r="U80" s="31">
        <f>RTD*ASIN(SIN(Dec*DTR)*SIN(lat*DTR)+COS(Dec*DTR)*COS(X!K80*DTR)*COS(lat*DTR))</f>
        <v>-0.07544978713514373</v>
      </c>
    </row>
    <row r="81" spans="1:21" ht="12.75">
      <c r="A81" s="35" t="s">
        <v>724</v>
      </c>
      <c r="B81" s="55" t="s">
        <v>637</v>
      </c>
      <c r="C81" s="55" t="s">
        <v>725</v>
      </c>
      <c r="D81" s="55" t="s">
        <v>726</v>
      </c>
      <c r="E81" s="55" t="s">
        <v>471</v>
      </c>
      <c r="F81" s="55" t="s">
        <v>250</v>
      </c>
      <c r="G81" s="55" t="s">
        <v>250</v>
      </c>
      <c r="H81" s="55" t="s">
        <v>762</v>
      </c>
      <c r="I81" s="55" t="s">
        <v>250</v>
      </c>
      <c r="J81" s="55" t="s">
        <v>250</v>
      </c>
      <c r="K81" s="55" t="s">
        <v>499</v>
      </c>
      <c r="L81" s="55" t="s">
        <v>727</v>
      </c>
      <c r="M81" s="55" t="s">
        <v>728</v>
      </c>
      <c r="N81" s="55" t="s">
        <v>729</v>
      </c>
      <c r="O81" s="30">
        <f>RTD*ASIN(SIN(Dec*DTR)*SIN(lat*DTR)+COS(Dec*DTR)*COS(X!E81*DTR)*COS(lat*DTR))</f>
        <v>-22.55185379467783</v>
      </c>
      <c r="P81" s="26" t="s">
        <v>633</v>
      </c>
      <c r="Q81" s="26" t="s">
        <v>633</v>
      </c>
      <c r="R81" s="26">
        <f>RTD*ASIN(SIN(Dec*DTR)*SIN(lat*DTR)+COS(Dec*DTR)*COS(X!H81*DTR)*COS(lat*DTR))</f>
        <v>-6.25230740467295</v>
      </c>
      <c r="S81" s="26" t="s">
        <v>633</v>
      </c>
      <c r="T81" s="26" t="s">
        <v>633</v>
      </c>
      <c r="U81" s="31">
        <f>RTD*ASIN(SIN(Dec*DTR)*SIN(lat*DTR)+COS(Dec*DTR)*COS(X!K81*DTR)*COS(lat*DTR))</f>
        <v>14.6518737896688</v>
      </c>
    </row>
    <row r="82" spans="1:21" ht="12.75">
      <c r="A82" s="35" t="s">
        <v>730</v>
      </c>
      <c r="B82" s="55" t="s">
        <v>637</v>
      </c>
      <c r="C82" s="55" t="s">
        <v>731</v>
      </c>
      <c r="D82" s="55" t="s">
        <v>732</v>
      </c>
      <c r="E82" s="55" t="s">
        <v>733</v>
      </c>
      <c r="F82" s="55" t="s">
        <v>250</v>
      </c>
      <c r="G82" s="55" t="s">
        <v>250</v>
      </c>
      <c r="H82" s="55" t="s">
        <v>734</v>
      </c>
      <c r="I82" s="55" t="s">
        <v>250</v>
      </c>
      <c r="J82" s="55" t="s">
        <v>250</v>
      </c>
      <c r="K82" s="55" t="s">
        <v>735</v>
      </c>
      <c r="L82" s="55" t="s">
        <v>736</v>
      </c>
      <c r="M82" s="55" t="s">
        <v>737</v>
      </c>
      <c r="N82" s="55" t="s">
        <v>738</v>
      </c>
      <c r="O82" s="30">
        <f>RTD*ASIN(SIN(Dec*DTR)*SIN(lat*DTR)+COS(Dec*DTR)*COS(X!E82*DTR)*COS(lat*DTR))</f>
        <v>-58.79087431999084</v>
      </c>
      <c r="P82" s="26" t="s">
        <v>633</v>
      </c>
      <c r="Q82" s="26" t="s">
        <v>633</v>
      </c>
      <c r="R82" s="26">
        <f>RTD*ASIN(SIN(Dec*DTR)*SIN(lat*DTR)+COS(Dec*DTR)*COS(X!H82*DTR)*COS(lat*DTR))</f>
        <v>-39.28679934922527</v>
      </c>
      <c r="S82" s="26" t="s">
        <v>633</v>
      </c>
      <c r="T82" s="26" t="s">
        <v>633</v>
      </c>
      <c r="U82" s="31">
        <f>RTD*ASIN(SIN(Dec*DTR)*SIN(lat*DTR)+COS(Dec*DTR)*COS(X!K82*DTR)*COS(lat*DTR))</f>
        <v>-19.655259170535864</v>
      </c>
    </row>
    <row r="83" spans="1:21" ht="12.75">
      <c r="A83" s="35" t="s">
        <v>739</v>
      </c>
      <c r="B83" s="55" t="s">
        <v>640</v>
      </c>
      <c r="C83" s="55" t="s">
        <v>740</v>
      </c>
      <c r="D83" s="55" t="s">
        <v>741</v>
      </c>
      <c r="E83" s="55" t="s">
        <v>742</v>
      </c>
      <c r="F83" s="55" t="s">
        <v>250</v>
      </c>
      <c r="G83" s="55" t="s">
        <v>250</v>
      </c>
      <c r="H83" s="55" t="s">
        <v>743</v>
      </c>
      <c r="I83" s="55" t="s">
        <v>250</v>
      </c>
      <c r="J83" s="55" t="s">
        <v>250</v>
      </c>
      <c r="K83" s="55" t="s">
        <v>744</v>
      </c>
      <c r="L83" s="55" t="s">
        <v>745</v>
      </c>
      <c r="M83" s="55" t="s">
        <v>746</v>
      </c>
      <c r="N83" s="55" t="s">
        <v>747</v>
      </c>
      <c r="O83" s="30">
        <f>RTD*ASIN(SIN(Dec*DTR)*SIN(lat*DTR)+COS(Dec*DTR)*COS(X!E83*DTR)*COS(lat*DTR))</f>
        <v>-9.841538112190927</v>
      </c>
      <c r="P83" s="26" t="s">
        <v>633</v>
      </c>
      <c r="Q83" s="26" t="s">
        <v>633</v>
      </c>
      <c r="R83" s="26">
        <f>RTD*ASIN(SIN(Dec*DTR)*SIN(lat*DTR)+COS(Dec*DTR)*COS(X!H83*DTR)*COS(lat*DTR))</f>
        <v>-20.12925110595746</v>
      </c>
      <c r="S83" s="26" t="s">
        <v>633</v>
      </c>
      <c r="T83" s="26" t="s">
        <v>633</v>
      </c>
      <c r="U83" s="31">
        <f>RTD*ASIN(SIN(Dec*DTR)*SIN(lat*DTR)+COS(Dec*DTR)*COS(X!K83*DTR)*COS(lat*DTR))</f>
        <v>-30.4929254329838</v>
      </c>
    </row>
    <row r="84" spans="1:21" s="1" customFormat="1" ht="12.75">
      <c r="A84" s="35" t="s">
        <v>748</v>
      </c>
      <c r="B84" s="55" t="s">
        <v>636</v>
      </c>
      <c r="C84" s="55" t="s">
        <v>641</v>
      </c>
      <c r="D84" s="55" t="s">
        <v>749</v>
      </c>
      <c r="E84" s="55" t="s">
        <v>750</v>
      </c>
      <c r="F84" s="55" t="s">
        <v>751</v>
      </c>
      <c r="G84" s="55" t="s">
        <v>250</v>
      </c>
      <c r="H84" s="55" t="s">
        <v>1</v>
      </c>
      <c r="I84" s="55" t="s">
        <v>250</v>
      </c>
      <c r="J84" s="55" t="s">
        <v>264</v>
      </c>
      <c r="K84" s="55" t="s">
        <v>485</v>
      </c>
      <c r="L84" s="55" t="s">
        <v>2</v>
      </c>
      <c r="M84" s="55" t="s">
        <v>3</v>
      </c>
      <c r="N84" s="55" t="s">
        <v>4</v>
      </c>
      <c r="O84" s="30">
        <f>RTD*ASIN(SIN(Dec*DTR)*SIN(lat*DTR)+COS(Dec*DTR)*COS(X!E84*DTR)*COS(lat*DTR))</f>
        <v>24.13087311931106</v>
      </c>
      <c r="P84" s="26">
        <f>RTD*ASIN(SIN(Dec*DTR)*SIN(lat*DTR)+COS(Dec*DTR)*COS(X!F84*DTR)*COS(lat*DTR))</f>
        <v>41.46383920883914</v>
      </c>
      <c r="Q84" s="26" t="s">
        <v>633</v>
      </c>
      <c r="R84" s="26">
        <f>RTD*ASIN(SIN(Dec*DTR)*SIN(lat*DTR)+COS(Dec*DTR)*COS(X!H84*DTR)*COS(lat*DTR))</f>
        <v>48.05755398544241</v>
      </c>
      <c r="S84" s="26" t="s">
        <v>633</v>
      </c>
      <c r="T84" s="26">
        <f>RTD*ASIN(SIN(Dec*DTR)*SIN(lat*DTR)+COS(Dec*DTR)*COS(X!J84*DTR)*COS(lat*DTR))</f>
        <v>54.701208559659754</v>
      </c>
      <c r="U84" s="31">
        <f>RTD*ASIN(SIN(Dec*DTR)*SIN(lat*DTR)+COS(Dec*DTR)*COS(X!K84*DTR)*COS(lat*DTR))</f>
        <v>69.3810107006939</v>
      </c>
    </row>
    <row r="85" spans="1:21" s="1" customFormat="1" ht="12.75">
      <c r="A85" s="35" t="s">
        <v>5</v>
      </c>
      <c r="B85" s="55" t="s">
        <v>636</v>
      </c>
      <c r="C85" s="55" t="s">
        <v>6</v>
      </c>
      <c r="D85" s="55" t="s">
        <v>662</v>
      </c>
      <c r="E85" s="55" t="s">
        <v>7</v>
      </c>
      <c r="F85" s="55" t="s">
        <v>8</v>
      </c>
      <c r="G85" s="55" t="s">
        <v>250</v>
      </c>
      <c r="H85" s="55" t="s">
        <v>668</v>
      </c>
      <c r="I85" s="55" t="s">
        <v>250</v>
      </c>
      <c r="J85" s="55" t="s">
        <v>9</v>
      </c>
      <c r="K85" s="55" t="s">
        <v>10</v>
      </c>
      <c r="L85" s="55" t="s">
        <v>11</v>
      </c>
      <c r="M85" s="55" t="s">
        <v>12</v>
      </c>
      <c r="N85" s="55" t="s">
        <v>13</v>
      </c>
      <c r="O85" s="30">
        <f>RTD*ASIN(SIN(Dec*DTR)*SIN(lat*DTR)+COS(Dec*DTR)*COS(X!E85*DTR)*COS(lat*DTR))</f>
        <v>-53.98626177299287</v>
      </c>
      <c r="P85" s="26">
        <f>RTD*ASIN(SIN(Dec*DTR)*SIN(lat*DTR)+COS(Dec*DTR)*COS(X!F85*DTR)*COS(lat*DTR))</f>
        <v>-40.02902359222932</v>
      </c>
      <c r="Q85" s="26" t="s">
        <v>633</v>
      </c>
      <c r="R85" s="26">
        <f>RTD*ASIN(SIN(Dec*DTR)*SIN(lat*DTR)+COS(Dec*DTR)*COS(X!H85*DTR)*COS(lat*DTR))</f>
        <v>-21.766634184782205</v>
      </c>
      <c r="S85" s="26" t="s">
        <v>633</v>
      </c>
      <c r="T85" s="26">
        <f>RTD*ASIN(SIN(Dec*DTR)*SIN(lat*DTR)+COS(Dec*DTR)*COS(X!J85*DTR)*COS(lat*DTR))</f>
        <v>-4.472480027442517</v>
      </c>
      <c r="U85" s="31">
        <f>RTD*ASIN(SIN(Dec*DTR)*SIN(lat*DTR)+COS(Dec*DTR)*COS(X!K85*DTR)*COS(lat*DTR))</f>
        <v>7.448234421226019</v>
      </c>
    </row>
    <row r="86" spans="1:21" s="1" customFormat="1" ht="12.75">
      <c r="A86" s="59" t="s">
        <v>14</v>
      </c>
      <c r="B86" s="60" t="s">
        <v>635</v>
      </c>
      <c r="C86" s="60" t="s">
        <v>656</v>
      </c>
      <c r="D86" s="60" t="s">
        <v>15</v>
      </c>
      <c r="E86" s="60" t="s">
        <v>16</v>
      </c>
      <c r="F86" s="60" t="s">
        <v>208</v>
      </c>
      <c r="G86" s="60" t="s">
        <v>17</v>
      </c>
      <c r="H86" s="60" t="s">
        <v>18</v>
      </c>
      <c r="I86" s="60" t="s">
        <v>19</v>
      </c>
      <c r="J86" s="60" t="s">
        <v>345</v>
      </c>
      <c r="K86" s="60" t="s">
        <v>20</v>
      </c>
      <c r="L86" s="60" t="s">
        <v>21</v>
      </c>
      <c r="M86" s="60" t="s">
        <v>22</v>
      </c>
      <c r="N86" s="60" t="s">
        <v>23</v>
      </c>
      <c r="O86" s="30">
        <f>RTD*ASIN(SIN(Dec*DTR)*SIN(lat*DTR)+COS(Dec*DTR)*COS(X!E86*DTR)*COS(lat*DTR))</f>
        <v>-3.2870272447250244</v>
      </c>
      <c r="P86" s="26">
        <f>RTD*ASIN(SIN(Dec*DTR)*SIN(lat*DTR)+COS(Dec*DTR)*COS(X!F86*DTR)*COS(lat*DTR))</f>
        <v>-12.786514047760345</v>
      </c>
      <c r="Q86" s="26">
        <f>RTD*ASIN(SIN(Dec*DTR)*SIN(lat*DTR)+COS(Dec*DTR)*COS(X!G86*DTR)*COS(lat*DTR))</f>
        <v>-20.653010118933352</v>
      </c>
      <c r="R86" s="26">
        <f>RTD*ASIN(SIN(Dec*DTR)*SIN(lat*DTR)+COS(Dec*DTR)*COS(X!H86*DTR)*COS(lat*DTR))</f>
        <v>-23.99588091951222</v>
      </c>
      <c r="S86" s="26">
        <f>RTD*ASIN(SIN(Dec*DTR)*SIN(lat*DTR)+COS(Dec*DTR)*COS(X!I86*DTR)*COS(lat*DTR))</f>
        <v>-26.330119596544062</v>
      </c>
      <c r="T86" s="26">
        <f>RTD*ASIN(SIN(Dec*DTR)*SIN(lat*DTR)+COS(Dec*DTR)*COS(X!J86*DTR)*COS(lat*DTR))</f>
        <v>-27.42191765999893</v>
      </c>
      <c r="U86" s="31">
        <f>RTD*ASIN(SIN(Dec*DTR)*SIN(lat*DTR)+COS(Dec*DTR)*COS(X!K86*DTR)*COS(lat*DTR))</f>
        <v>-25.008592454237792</v>
      </c>
    </row>
    <row r="87" spans="1:21" s="1" customFormat="1" ht="12.75">
      <c r="A87" s="59" t="s">
        <v>24</v>
      </c>
      <c r="B87" s="60" t="s">
        <v>639</v>
      </c>
      <c r="C87" s="60" t="s">
        <v>25</v>
      </c>
      <c r="D87" s="60" t="s">
        <v>628</v>
      </c>
      <c r="E87" s="60" t="s">
        <v>26</v>
      </c>
      <c r="F87" s="60" t="s">
        <v>439</v>
      </c>
      <c r="G87" s="60" t="s">
        <v>27</v>
      </c>
      <c r="H87" s="60" t="s">
        <v>28</v>
      </c>
      <c r="I87" s="60" t="s">
        <v>29</v>
      </c>
      <c r="J87" s="60" t="s">
        <v>30</v>
      </c>
      <c r="K87" s="60" t="s">
        <v>31</v>
      </c>
      <c r="L87" s="60" t="s">
        <v>32</v>
      </c>
      <c r="M87" s="60" t="s">
        <v>33</v>
      </c>
      <c r="N87" s="60" t="s">
        <v>34</v>
      </c>
      <c r="O87" s="30">
        <f>RTD*ASIN(SIN(Dec*DTR)*SIN(lat*DTR)+COS(Dec*DTR)*COS(X!E87*DTR)*COS(lat*DTR))</f>
        <v>23.198383013938535</v>
      </c>
      <c r="P87" s="26">
        <f>RTD*ASIN(SIN(Dec*DTR)*SIN(lat*DTR)+COS(Dec*DTR)*COS(X!F87*DTR)*COS(lat*DTR))</f>
        <v>27.449161665298178</v>
      </c>
      <c r="Q87" s="26">
        <f>RTD*ASIN(SIN(Dec*DTR)*SIN(lat*DTR)+COS(Dec*DTR)*COS(X!G87*DTR)*COS(lat*DTR))</f>
        <v>28.61915569479723</v>
      </c>
      <c r="R87" s="26">
        <f>RTD*ASIN(SIN(Dec*DTR)*SIN(lat*DTR)+COS(Dec*DTR)*COS(X!H87*DTR)*COS(lat*DTR))</f>
        <v>27.351041667518757</v>
      </c>
      <c r="S87" s="26">
        <f>RTD*ASIN(SIN(Dec*DTR)*SIN(lat*DTR)+COS(Dec*DTR)*COS(X!I87*DTR)*COS(lat*DTR))</f>
        <v>24.410661330203734</v>
      </c>
      <c r="T87" s="26">
        <f>RTD*ASIN(SIN(Dec*DTR)*SIN(lat*DTR)+COS(Dec*DTR)*COS(X!J87*DTR)*COS(lat*DTR))</f>
        <v>17.921522681666307</v>
      </c>
      <c r="U87" s="31">
        <f>RTD*ASIN(SIN(Dec*DTR)*SIN(lat*DTR)+COS(Dec*DTR)*COS(X!K87*DTR)*COS(lat*DTR))</f>
        <v>9.461446874111308</v>
      </c>
    </row>
    <row r="88" spans="1:21" s="1" customFormat="1" ht="13.5" thickBot="1">
      <c r="A88" s="67" t="s">
        <v>35</v>
      </c>
      <c r="B88" s="68" t="s">
        <v>635</v>
      </c>
      <c r="C88" s="68" t="s">
        <v>36</v>
      </c>
      <c r="D88" s="68" t="s">
        <v>37</v>
      </c>
      <c r="E88" s="68" t="s">
        <v>38</v>
      </c>
      <c r="F88" s="68" t="s">
        <v>8</v>
      </c>
      <c r="G88" s="68" t="s">
        <v>175</v>
      </c>
      <c r="H88" s="68" t="s">
        <v>39</v>
      </c>
      <c r="I88" s="68" t="s">
        <v>40</v>
      </c>
      <c r="J88" s="68" t="s">
        <v>41</v>
      </c>
      <c r="K88" s="68" t="s">
        <v>263</v>
      </c>
      <c r="L88" s="68" t="s">
        <v>42</v>
      </c>
      <c r="M88" s="68" t="s">
        <v>43</v>
      </c>
      <c r="N88" s="68" t="s">
        <v>44</v>
      </c>
      <c r="O88" s="32">
        <f>RTD*ASIN(SIN(Dec*DTR)*SIN(lat*DTR)+COS(Dec*DTR)*COS(X!E88*DTR)*COS(lat*DTR))</f>
        <v>-19.223464474837044</v>
      </c>
      <c r="P88" s="33">
        <f>RTD*ASIN(SIN(Dec*DTR)*SIN(lat*DTR)+COS(Dec*DTR)*COS(X!F88*DTR)*COS(lat*DTR))</f>
        <v>-8.879009140009245</v>
      </c>
      <c r="Q88" s="33">
        <f>RTD*ASIN(SIN(Dec*DTR)*SIN(lat*DTR)+COS(Dec*DTR)*COS(X!G88*DTR)*COS(lat*DTR))</f>
        <v>5.226707581789567</v>
      </c>
      <c r="R88" s="33">
        <f>RTD*ASIN(SIN(Dec*DTR)*SIN(lat*DTR)+COS(Dec*DTR)*COS(X!H88*DTR)*COS(lat*DTR))</f>
        <v>8.811381341953165</v>
      </c>
      <c r="S88" s="33">
        <f>RTD*ASIN(SIN(Dec*DTR)*SIN(lat*DTR)+COS(Dec*DTR)*COS(X!I88*DTR)*COS(lat*DTR))</f>
        <v>12.640710424158112</v>
      </c>
      <c r="T88" s="33">
        <f>RTD*ASIN(SIN(Dec*DTR)*SIN(lat*DTR)+COS(Dec*DTR)*COS(X!J88*DTR)*COS(lat*DTR))</f>
        <v>28.38034313030575</v>
      </c>
      <c r="U88" s="34">
        <f>RTD*ASIN(SIN(Dec*DTR)*SIN(lat*DTR)+COS(Dec*DTR)*COS(X!K88*DTR)*COS(lat*DTR))</f>
        <v>42.13002919163707</v>
      </c>
    </row>
    <row r="90" ht="12.75">
      <c r="A90" s="1" t="s">
        <v>247</v>
      </c>
    </row>
    <row r="91" ht="12.75">
      <c r="A91" s="1" t="s">
        <v>186</v>
      </c>
    </row>
    <row r="92" ht="12.75">
      <c r="A92" s="1" t="s">
        <v>248</v>
      </c>
    </row>
    <row r="93" ht="12.75">
      <c r="A93" s="69" t="s">
        <v>187</v>
      </c>
    </row>
  </sheetData>
  <sheetProtection sheet="1" objects="1" scenarios="1"/>
  <mergeCells count="6">
    <mergeCell ref="O28:U28"/>
    <mergeCell ref="O27:U27"/>
    <mergeCell ref="B11:M11"/>
    <mergeCell ref="D22:L22"/>
    <mergeCell ref="E28:K28"/>
    <mergeCell ref="D15:M20"/>
  </mergeCells>
  <conditionalFormatting sqref="O30:O88 P50 R30:R88 U30:U88 Q36:Q38 P34:P39 S36:S38 T34:T39 P42:P46 Q44:Q46 P48 T42:T46 S44:S46 T50 T48 P60:P64 S52:S53 T52:T55 Q52:Q53 P52:P55 Q61:Q63 T60:T64 S61:S63 Q86:Q88 S86:S88 P68:Q71 S68:T71 T84:T88 Q77:Q79 P75:P80 S77:S79 T75:T80 P84:P88">
    <cfRule type="cellIs" priority="1" dxfId="0" operator="greaterThan" stopIfTrue="1">
      <formula>0</formula>
    </cfRule>
    <cfRule type="cellIs" priority="2" dxfId="1" operator="lessThan" stopIfTrue="1">
      <formula>0</formula>
    </cfRule>
  </conditionalFormatting>
  <hyperlinks>
    <hyperlink ref="B11" r:id="rId1" display="http://sunearth.gsfc.nasa.gov/eclipse/LEvis/LEvis.html"/>
    <hyperlink ref="D22" r:id="rId2" display="http://sunearth.gsfc.nasa.gov/eclipse/LEvis/LEviskey.html"/>
  </hyperlinks>
  <printOptions/>
  <pageMargins left="0.75" right="0.75" top="0.7" bottom="0.62" header="0.5" footer="0.5"/>
  <pageSetup fitToHeight="1" fitToWidth="1" orientation="portrait" paperSize="9" scale="55"/>
  <drawing r:id="rId3"/>
</worksheet>
</file>

<file path=xl/worksheets/sheet2.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11.00390625" defaultRowHeight="12"/>
  <cols>
    <col min="1" max="1" width="11.625" style="50" customWidth="1"/>
    <col min="2" max="2" width="10.50390625" style="50" customWidth="1"/>
    <col min="3" max="4" width="11.625" style="50" customWidth="1"/>
    <col min="5" max="5" width="11.125" style="50" customWidth="1"/>
    <col min="6" max="6" width="10.875" style="50" customWidth="1"/>
    <col min="7" max="7" width="10.125" style="50" customWidth="1"/>
    <col min="8" max="8" width="10.50390625" style="50" customWidth="1"/>
    <col min="9" max="16384" width="10.875" style="50" customWidth="1"/>
  </cols>
  <sheetData>
    <row r="1" ht="12.75">
      <c r="A1" s="51" t="s">
        <v>0</v>
      </c>
    </row>
    <row r="3" ht="13.5" thickBot="1">
      <c r="A3" s="51" t="s">
        <v>380</v>
      </c>
    </row>
    <row r="4" spans="1:13" ht="12.75">
      <c r="A4" s="39" t="s">
        <v>477</v>
      </c>
      <c r="B4" s="39" t="s">
        <v>382</v>
      </c>
      <c r="C4" s="39" t="s">
        <v>383</v>
      </c>
      <c r="D4" s="39" t="s">
        <v>384</v>
      </c>
      <c r="E4" s="39" t="s">
        <v>527</v>
      </c>
      <c r="F4" s="39" t="s">
        <v>478</v>
      </c>
      <c r="G4" s="39" t="s">
        <v>479</v>
      </c>
      <c r="H4" s="39" t="s">
        <v>528</v>
      </c>
      <c r="I4" s="39" t="s">
        <v>529</v>
      </c>
      <c r="J4" s="39" t="s">
        <v>481</v>
      </c>
      <c r="K4" s="39" t="s">
        <v>480</v>
      </c>
      <c r="L4" s="39"/>
      <c r="M4" s="39"/>
    </row>
    <row r="5" spans="1:13" ht="12.75">
      <c r="A5" s="40">
        <v>33.733</v>
      </c>
      <c r="B5" s="40">
        <v>33.52</v>
      </c>
      <c r="C5" s="40">
        <v>43.6</v>
      </c>
      <c r="D5" s="40">
        <v>42.35</v>
      </c>
      <c r="E5" s="40">
        <v>41.48</v>
      </c>
      <c r="F5" s="40">
        <v>41.85</v>
      </c>
      <c r="G5" s="40">
        <v>39.733</v>
      </c>
      <c r="H5" s="40">
        <v>42.33</v>
      </c>
      <c r="I5" s="40">
        <v>41.77</v>
      </c>
      <c r="J5" s="40">
        <v>21.3</v>
      </c>
      <c r="K5" s="40">
        <v>29.75</v>
      </c>
      <c r="L5" s="40"/>
      <c r="M5" s="40"/>
    </row>
    <row r="6" spans="1:13" ht="13.5" thickBot="1">
      <c r="A6" s="41">
        <v>-84.383</v>
      </c>
      <c r="B6" s="41">
        <v>-86.8</v>
      </c>
      <c r="C6" s="41">
        <v>-116.2</v>
      </c>
      <c r="D6" s="41">
        <v>-71.05</v>
      </c>
      <c r="E6" s="41">
        <v>81.68</v>
      </c>
      <c r="F6" s="41">
        <v>-87.65</v>
      </c>
      <c r="G6" s="41">
        <v>-104.983</v>
      </c>
      <c r="H6" s="41">
        <v>-83.05</v>
      </c>
      <c r="I6" s="41">
        <v>-72.68</v>
      </c>
      <c r="J6" s="41">
        <v>-157.51</v>
      </c>
      <c r="K6" s="41">
        <v>95.35</v>
      </c>
      <c r="L6" s="41"/>
      <c r="M6" s="41"/>
    </row>
    <row r="8" ht="13.5" thickBot="1">
      <c r="A8" s="51" t="s">
        <v>381</v>
      </c>
    </row>
    <row r="9" spans="1:13" ht="12.75">
      <c r="A9" s="39" t="s">
        <v>530</v>
      </c>
      <c r="B9" s="39" t="s">
        <v>531</v>
      </c>
      <c r="C9" s="39" t="s">
        <v>482</v>
      </c>
      <c r="D9" s="39" t="s">
        <v>533</v>
      </c>
      <c r="E9" s="39" t="s">
        <v>67</v>
      </c>
      <c r="F9" s="39" t="s">
        <v>534</v>
      </c>
      <c r="G9" s="39" t="s">
        <v>67</v>
      </c>
      <c r="H9" s="39" t="s">
        <v>476</v>
      </c>
      <c r="I9" s="39" t="s">
        <v>535</v>
      </c>
      <c r="J9" s="39" t="s">
        <v>486</v>
      </c>
      <c r="K9" s="39" t="s">
        <v>487</v>
      </c>
      <c r="L9" s="39" t="s">
        <v>64</v>
      </c>
      <c r="M9" s="39"/>
    </row>
    <row r="10" spans="1:13" ht="12.75">
      <c r="A10" s="40">
        <v>39.08</v>
      </c>
      <c r="B10" s="40">
        <v>40.8</v>
      </c>
      <c r="C10" s="40">
        <v>34.05</v>
      </c>
      <c r="D10" s="40">
        <v>38.25</v>
      </c>
      <c r="E10" s="40">
        <v>25.767</v>
      </c>
      <c r="F10" s="40">
        <v>44.97</v>
      </c>
      <c r="G10" s="40">
        <v>25.767</v>
      </c>
      <c r="H10" s="40">
        <v>40.717</v>
      </c>
      <c r="I10" s="40">
        <v>35.47</v>
      </c>
      <c r="J10" s="40">
        <v>39.95</v>
      </c>
      <c r="K10" s="40">
        <v>33.433</v>
      </c>
      <c r="L10" s="40">
        <v>45.517</v>
      </c>
      <c r="M10" s="40"/>
    </row>
    <row r="11" spans="1:13" ht="13.5" thickBot="1">
      <c r="A11" s="41">
        <v>-94.57</v>
      </c>
      <c r="B11" s="41">
        <v>-96.67</v>
      </c>
      <c r="C11" s="41">
        <v>-118.233</v>
      </c>
      <c r="D11" s="41">
        <v>-85.75</v>
      </c>
      <c r="E11" s="41">
        <v>-80.183</v>
      </c>
      <c r="F11" s="41">
        <v>-93.25</v>
      </c>
      <c r="G11" s="41">
        <v>-80.183</v>
      </c>
      <c r="H11" s="41">
        <v>-74.017</v>
      </c>
      <c r="I11" s="41">
        <v>-97.5</v>
      </c>
      <c r="J11" s="41">
        <v>-75.15</v>
      </c>
      <c r="K11" s="41">
        <v>-112.067</v>
      </c>
      <c r="L11" s="41">
        <v>-122.667</v>
      </c>
      <c r="M11" s="41"/>
    </row>
    <row r="13" ht="13.5" thickBot="1">
      <c r="A13" s="51" t="s">
        <v>532</v>
      </c>
    </row>
    <row r="14" spans="1:13" ht="12.75">
      <c r="A14" s="39" t="s">
        <v>536</v>
      </c>
      <c r="B14" s="39" t="s">
        <v>537</v>
      </c>
      <c r="C14" s="39" t="s">
        <v>538</v>
      </c>
      <c r="D14" s="39" t="s">
        <v>65</v>
      </c>
      <c r="E14" s="39" t="s">
        <v>539</v>
      </c>
      <c r="F14" s="39" t="s">
        <v>66</v>
      </c>
      <c r="G14" s="39"/>
      <c r="H14" s="39"/>
      <c r="I14" s="39"/>
      <c r="J14" s="39"/>
      <c r="K14" s="39"/>
      <c r="L14" s="39"/>
      <c r="M14" s="39"/>
    </row>
    <row r="15" spans="1:13" ht="12.75">
      <c r="A15" s="40">
        <v>37.55</v>
      </c>
      <c r="B15" s="40">
        <v>40.75</v>
      </c>
      <c r="C15" s="40">
        <v>32.7</v>
      </c>
      <c r="D15" s="40">
        <v>37.767</v>
      </c>
      <c r="E15" s="40">
        <v>47.6</v>
      </c>
      <c r="F15" s="40">
        <v>38.883</v>
      </c>
      <c r="G15" s="40"/>
      <c r="H15" s="40"/>
      <c r="I15" s="40"/>
      <c r="J15" s="40"/>
      <c r="K15" s="40"/>
      <c r="L15" s="40"/>
      <c r="M15" s="40"/>
    </row>
    <row r="16" spans="1:13" ht="13.5" thickBot="1">
      <c r="A16" s="41">
        <v>-77.45</v>
      </c>
      <c r="B16" s="41">
        <v>-111.88</v>
      </c>
      <c r="C16" s="41">
        <v>-117.15</v>
      </c>
      <c r="D16" s="41">
        <v>-122.417</v>
      </c>
      <c r="E16" s="41">
        <v>-122.32</v>
      </c>
      <c r="F16" s="41">
        <v>-77.033</v>
      </c>
      <c r="G16" s="41"/>
      <c r="H16" s="41"/>
      <c r="I16" s="41"/>
      <c r="J16" s="41"/>
      <c r="K16" s="41"/>
      <c r="L16" s="41"/>
      <c r="M16" s="41"/>
    </row>
    <row r="18" ht="13.5" thickBot="1">
      <c r="A18" s="51" t="s">
        <v>74</v>
      </c>
    </row>
    <row r="19" spans="1:13" ht="12.75">
      <c r="A19" s="39" t="s">
        <v>75</v>
      </c>
      <c r="B19" s="39" t="s">
        <v>76</v>
      </c>
      <c r="C19" s="39" t="s">
        <v>77</v>
      </c>
      <c r="D19" s="39" t="s">
        <v>78</v>
      </c>
      <c r="E19" s="39"/>
      <c r="F19" s="39"/>
      <c r="G19" s="39"/>
      <c r="H19" s="39"/>
      <c r="I19" s="39"/>
      <c r="J19" s="39"/>
      <c r="K19" s="39"/>
      <c r="L19" s="39"/>
      <c r="M19" s="39"/>
    </row>
    <row r="20" spans="1:13" ht="12.75">
      <c r="A20" s="40">
        <v>45.42</v>
      </c>
      <c r="B20" s="40">
        <v>46.82</v>
      </c>
      <c r="C20" s="40">
        <v>43.65</v>
      </c>
      <c r="D20" s="40">
        <v>49.27</v>
      </c>
      <c r="E20" s="40"/>
      <c r="F20" s="40"/>
      <c r="G20" s="40"/>
      <c r="H20" s="40"/>
      <c r="I20" s="40"/>
      <c r="J20" s="40"/>
      <c r="K20" s="40"/>
      <c r="L20" s="40"/>
      <c r="M20" s="40"/>
    </row>
    <row r="21" spans="1:13" ht="13.5" thickBot="1">
      <c r="A21" s="41">
        <v>-75.7</v>
      </c>
      <c r="B21" s="41">
        <v>-71.23</v>
      </c>
      <c r="C21" s="41">
        <v>-79.38</v>
      </c>
      <c r="D21" s="41">
        <v>-123.12</v>
      </c>
      <c r="E21" s="41"/>
      <c r="F21" s="41"/>
      <c r="G21" s="41"/>
      <c r="H21" s="41"/>
      <c r="I21" s="41"/>
      <c r="J21" s="41"/>
      <c r="K21" s="41"/>
      <c r="L21" s="41"/>
      <c r="M21" s="41"/>
    </row>
    <row r="23" ht="13.5" thickBot="1">
      <c r="A23" s="51" t="s">
        <v>85</v>
      </c>
    </row>
    <row r="24" spans="1:13" ht="12.75">
      <c r="A24" s="39" t="s">
        <v>83</v>
      </c>
      <c r="B24" s="39" t="s">
        <v>84</v>
      </c>
      <c r="C24" s="39" t="s">
        <v>86</v>
      </c>
      <c r="D24" s="39"/>
      <c r="E24" s="39"/>
      <c r="F24" s="39"/>
      <c r="G24" s="39"/>
      <c r="H24" s="39"/>
      <c r="I24" s="39"/>
      <c r="J24" s="39"/>
      <c r="K24" s="39"/>
      <c r="L24" s="39"/>
      <c r="M24" s="39"/>
    </row>
    <row r="25" spans="1:13" ht="12.75">
      <c r="A25" s="40">
        <v>19.4</v>
      </c>
      <c r="B25" s="40">
        <v>9.93</v>
      </c>
      <c r="C25" s="40">
        <v>18.47</v>
      </c>
      <c r="D25" s="40"/>
      <c r="E25" s="40"/>
      <c r="F25" s="40"/>
      <c r="G25" s="40"/>
      <c r="H25" s="40"/>
      <c r="I25" s="40"/>
      <c r="J25" s="40"/>
      <c r="K25" s="40"/>
      <c r="L25" s="40"/>
      <c r="M25" s="40"/>
    </row>
    <row r="26" spans="1:13" ht="13.5" thickBot="1">
      <c r="A26" s="41">
        <v>-99.15</v>
      </c>
      <c r="B26" s="41">
        <v>-84.08</v>
      </c>
      <c r="C26" s="41">
        <v>-66.12</v>
      </c>
      <c r="D26" s="41"/>
      <c r="E26" s="41"/>
      <c r="F26" s="41"/>
      <c r="G26" s="41"/>
      <c r="H26" s="41"/>
      <c r="I26" s="41"/>
      <c r="J26" s="41"/>
      <c r="K26" s="41"/>
      <c r="L26" s="41"/>
      <c r="M26" s="41"/>
    </row>
    <row r="28" ht="13.5" thickBot="1">
      <c r="A28" s="51" t="s">
        <v>79</v>
      </c>
    </row>
    <row r="29" spans="1:13" ht="12.75">
      <c r="A29" s="39" t="s">
        <v>73</v>
      </c>
      <c r="B29" s="39" t="s">
        <v>80</v>
      </c>
      <c r="C29" s="39" t="s">
        <v>81</v>
      </c>
      <c r="D29" s="39" t="s">
        <v>82</v>
      </c>
      <c r="E29" s="39"/>
      <c r="F29" s="39"/>
      <c r="G29" s="39"/>
      <c r="H29" s="39"/>
      <c r="I29" s="39"/>
      <c r="J29" s="39"/>
      <c r="K29" s="39"/>
      <c r="L29" s="39"/>
      <c r="M29" s="39"/>
    </row>
    <row r="30" spans="1:13" ht="12.75">
      <c r="A30" s="40">
        <v>-34.6</v>
      </c>
      <c r="B30" s="40">
        <v>-16.5</v>
      </c>
      <c r="C30" s="40">
        <v>-0.22</v>
      </c>
      <c r="D30" s="40">
        <v>-33.45</v>
      </c>
      <c r="E30" s="40"/>
      <c r="F30" s="40"/>
      <c r="G30" s="40"/>
      <c r="H30" s="40"/>
      <c r="I30" s="40"/>
      <c r="J30" s="40"/>
      <c r="K30" s="40"/>
      <c r="L30" s="40"/>
      <c r="M30" s="40"/>
    </row>
    <row r="31" spans="1:13" ht="13.5" thickBot="1">
      <c r="A31" s="41">
        <v>-58.45</v>
      </c>
      <c r="B31" s="41">
        <v>-68.15</v>
      </c>
      <c r="C31" s="41">
        <v>-78.5</v>
      </c>
      <c r="D31" s="41">
        <v>-70.67</v>
      </c>
      <c r="E31" s="41"/>
      <c r="F31" s="41"/>
      <c r="G31" s="41"/>
      <c r="H31" s="41"/>
      <c r="I31" s="41"/>
      <c r="J31" s="41"/>
      <c r="K31" s="41"/>
      <c r="L31" s="41"/>
      <c r="M31" s="41"/>
    </row>
    <row r="33" ht="13.5" thickBot="1">
      <c r="A33" s="51" t="s">
        <v>92</v>
      </c>
    </row>
    <row r="34" spans="1:13" ht="12.75">
      <c r="A34" s="39" t="s">
        <v>93</v>
      </c>
      <c r="B34" s="39" t="s">
        <v>540</v>
      </c>
      <c r="C34" s="39"/>
      <c r="D34" s="39"/>
      <c r="E34" s="39"/>
      <c r="F34" s="39"/>
      <c r="G34" s="39"/>
      <c r="H34" s="39"/>
      <c r="I34" s="39"/>
      <c r="J34" s="39"/>
      <c r="K34" s="39"/>
      <c r="L34" s="39"/>
      <c r="M34" s="39"/>
    </row>
    <row r="35" spans="1:13" ht="12.75">
      <c r="A35" s="40">
        <v>64.15</v>
      </c>
      <c r="B35" s="40">
        <v>28.42</v>
      </c>
      <c r="C35" s="40"/>
      <c r="D35" s="40"/>
      <c r="E35" s="40"/>
      <c r="F35" s="40"/>
      <c r="G35" s="40"/>
      <c r="H35" s="40"/>
      <c r="I35" s="40"/>
      <c r="J35" s="40"/>
      <c r="K35" s="40"/>
      <c r="L35" s="40"/>
      <c r="M35" s="40"/>
    </row>
    <row r="36" spans="1:13" ht="13.5" thickBot="1">
      <c r="A36" s="41">
        <v>-21.82</v>
      </c>
      <c r="B36" s="41">
        <v>-16.27</v>
      </c>
      <c r="C36" s="41"/>
      <c r="D36" s="41"/>
      <c r="E36" s="41"/>
      <c r="F36" s="41"/>
      <c r="G36" s="41"/>
      <c r="H36" s="41"/>
      <c r="I36" s="41"/>
      <c r="J36" s="41"/>
      <c r="K36" s="41"/>
      <c r="L36" s="41"/>
      <c r="M36" s="41"/>
    </row>
    <row r="38" ht="13.5" thickBot="1">
      <c r="A38" s="51" t="s">
        <v>378</v>
      </c>
    </row>
    <row r="39" spans="1:13" ht="12.75">
      <c r="A39" s="39" t="s">
        <v>70</v>
      </c>
      <c r="B39" s="39" t="s">
        <v>87</v>
      </c>
      <c r="C39" s="39" t="s">
        <v>88</v>
      </c>
      <c r="D39" s="39" t="s">
        <v>89</v>
      </c>
      <c r="E39" s="39" t="s">
        <v>90</v>
      </c>
      <c r="F39" s="39" t="s">
        <v>68</v>
      </c>
      <c r="G39" s="39" t="s">
        <v>91</v>
      </c>
      <c r="H39" s="39" t="s">
        <v>253</v>
      </c>
      <c r="I39" s="39" t="s">
        <v>71</v>
      </c>
      <c r="J39" s="39" t="s">
        <v>68</v>
      </c>
      <c r="K39" s="39" t="s">
        <v>254</v>
      </c>
      <c r="L39" s="39"/>
      <c r="M39" s="39"/>
    </row>
    <row r="40" spans="1:13" ht="12.75">
      <c r="A40" s="40">
        <v>37.967</v>
      </c>
      <c r="B40" s="40">
        <v>52.5</v>
      </c>
      <c r="C40" s="40">
        <v>46.95</v>
      </c>
      <c r="D40" s="40">
        <v>55.67</v>
      </c>
      <c r="E40" s="40">
        <v>53.67</v>
      </c>
      <c r="F40" s="40">
        <v>51.5</v>
      </c>
      <c r="G40" s="40">
        <v>40.4</v>
      </c>
      <c r="H40" s="40">
        <v>41.9</v>
      </c>
      <c r="I40" s="40">
        <v>61.167</v>
      </c>
      <c r="J40" s="40">
        <v>51.5</v>
      </c>
      <c r="K40" s="40">
        <v>48.133</v>
      </c>
      <c r="L40" s="40"/>
      <c r="M40" s="40"/>
    </row>
    <row r="41" spans="1:13" ht="13.5" thickBot="1">
      <c r="A41" s="41">
        <v>23.717</v>
      </c>
      <c r="B41" s="41">
        <v>13.37</v>
      </c>
      <c r="C41" s="41">
        <v>7.43</v>
      </c>
      <c r="D41" s="41">
        <v>12.58</v>
      </c>
      <c r="E41" s="41">
        <v>-6.25</v>
      </c>
      <c r="F41" s="41">
        <v>-0.167</v>
      </c>
      <c r="G41" s="41">
        <v>-3.68</v>
      </c>
      <c r="H41" s="41">
        <v>12.483</v>
      </c>
      <c r="I41" s="41">
        <v>24.967</v>
      </c>
      <c r="J41" s="41">
        <v>-0.167</v>
      </c>
      <c r="K41" s="41">
        <v>11.567</v>
      </c>
      <c r="L41" s="41"/>
      <c r="M41" s="41"/>
    </row>
    <row r="43" spans="1:7" ht="13.5" thickBot="1">
      <c r="A43" s="51" t="s">
        <v>379</v>
      </c>
      <c r="G43" s="51" t="s">
        <v>95</v>
      </c>
    </row>
    <row r="44" spans="1:13" ht="12.75">
      <c r="A44" s="39" t="s">
        <v>69</v>
      </c>
      <c r="B44" s="39" t="s">
        <v>253</v>
      </c>
      <c r="C44" s="39" t="s">
        <v>94</v>
      </c>
      <c r="D44" s="39"/>
      <c r="E44" s="39"/>
      <c r="F44" s="39"/>
      <c r="G44" s="39" t="s">
        <v>96</v>
      </c>
      <c r="H44" s="39" t="s">
        <v>97</v>
      </c>
      <c r="I44" s="39"/>
      <c r="J44" s="39"/>
      <c r="K44" s="39"/>
      <c r="L44" s="39"/>
      <c r="M44" s="39"/>
    </row>
    <row r="45" spans="1:13" ht="12.75">
      <c r="A45" s="40">
        <v>48.867</v>
      </c>
      <c r="B45" s="40">
        <v>41.9</v>
      </c>
      <c r="C45" s="40">
        <v>48.22</v>
      </c>
      <c r="D45" s="40"/>
      <c r="E45" s="40"/>
      <c r="F45" s="40"/>
      <c r="G45" s="40">
        <v>55.75</v>
      </c>
      <c r="H45" s="40">
        <v>59.92</v>
      </c>
      <c r="I45" s="40"/>
      <c r="J45" s="40"/>
      <c r="K45" s="40"/>
      <c r="L45" s="40"/>
      <c r="M45" s="40"/>
    </row>
    <row r="46" spans="1:13" ht="13.5" thickBot="1">
      <c r="A46" s="41">
        <v>2.333</v>
      </c>
      <c r="B46" s="41">
        <v>12.483</v>
      </c>
      <c r="C46" s="41">
        <v>16.33</v>
      </c>
      <c r="D46" s="41"/>
      <c r="E46" s="41"/>
      <c r="F46" s="41"/>
      <c r="G46" s="41">
        <v>37.58</v>
      </c>
      <c r="H46" s="41">
        <v>30.25</v>
      </c>
      <c r="I46" s="41"/>
      <c r="J46" s="41"/>
      <c r="K46" s="41"/>
      <c r="L46" s="41"/>
      <c r="M46" s="41"/>
    </row>
    <row r="48" ht="13.5" thickBot="1">
      <c r="A48" s="51" t="s">
        <v>371</v>
      </c>
    </row>
    <row r="49" spans="1:13" ht="12.75">
      <c r="A49" s="39" t="s">
        <v>372</v>
      </c>
      <c r="B49" s="39" t="s">
        <v>373</v>
      </c>
      <c r="C49" s="39" t="s">
        <v>374</v>
      </c>
      <c r="D49" s="39" t="s">
        <v>375</v>
      </c>
      <c r="E49" s="39" t="s">
        <v>376</v>
      </c>
      <c r="F49" s="39" t="s">
        <v>377</v>
      </c>
      <c r="G49" s="39"/>
      <c r="H49" s="39"/>
      <c r="I49" s="39"/>
      <c r="J49" s="39"/>
      <c r="K49" s="39"/>
      <c r="L49" s="39"/>
      <c r="M49" s="39"/>
    </row>
    <row r="50" spans="1:13" ht="12.75">
      <c r="A50" s="40">
        <v>9.03</v>
      </c>
      <c r="B50" s="40">
        <v>30.05</v>
      </c>
      <c r="C50" s="40">
        <v>-33.92</v>
      </c>
      <c r="D50" s="40">
        <v>-26.25</v>
      </c>
      <c r="E50" s="40">
        <v>-17.83</v>
      </c>
      <c r="F50" s="40">
        <v>-1.28</v>
      </c>
      <c r="G50" s="40"/>
      <c r="H50" s="40"/>
      <c r="I50" s="40"/>
      <c r="J50" s="40"/>
      <c r="K50" s="40"/>
      <c r="L50" s="40"/>
      <c r="M50" s="40"/>
    </row>
    <row r="51" spans="1:13" ht="13.5" thickBot="1">
      <c r="A51" s="41">
        <v>38.7</v>
      </c>
      <c r="B51" s="41">
        <v>31.25</v>
      </c>
      <c r="C51" s="41">
        <v>18.37</v>
      </c>
      <c r="D51" s="41">
        <v>28</v>
      </c>
      <c r="E51" s="41">
        <v>31.05</v>
      </c>
      <c r="F51" s="41">
        <v>36.82</v>
      </c>
      <c r="G51" s="41"/>
      <c r="H51" s="41"/>
      <c r="I51" s="41"/>
      <c r="J51" s="41"/>
      <c r="K51" s="41"/>
      <c r="L51" s="41"/>
      <c r="M51" s="41"/>
    </row>
    <row r="53" ht="13.5" thickBot="1">
      <c r="A53" s="51" t="s">
        <v>99</v>
      </c>
    </row>
    <row r="54" spans="1:13" ht="12.75">
      <c r="A54" s="39" t="s">
        <v>367</v>
      </c>
      <c r="B54" s="39" t="s">
        <v>368</v>
      </c>
      <c r="C54" s="39" t="s">
        <v>369</v>
      </c>
      <c r="D54" s="39" t="s">
        <v>370</v>
      </c>
      <c r="E54" s="39"/>
      <c r="F54" s="39"/>
      <c r="G54" s="39"/>
      <c r="H54" s="39"/>
      <c r="I54" s="39"/>
      <c r="J54" s="39"/>
      <c r="K54" s="39"/>
      <c r="L54" s="39"/>
      <c r="M54" s="39"/>
    </row>
    <row r="55" spans="1:13" ht="12.75">
      <c r="A55" s="40">
        <v>33.35</v>
      </c>
      <c r="B55" s="40">
        <v>32.667</v>
      </c>
      <c r="C55" s="40">
        <v>41.02</v>
      </c>
      <c r="D55" s="40">
        <v>32.07</v>
      </c>
      <c r="E55" s="40"/>
      <c r="F55" s="40"/>
      <c r="G55" s="40"/>
      <c r="H55" s="40"/>
      <c r="I55" s="40"/>
      <c r="J55" s="40"/>
      <c r="K55" s="40"/>
      <c r="L55" s="40"/>
      <c r="M55" s="40"/>
    </row>
    <row r="56" spans="1:13" ht="13.5" thickBot="1">
      <c r="A56" s="41">
        <v>44.42</v>
      </c>
      <c r="B56" s="41">
        <v>51.633</v>
      </c>
      <c r="C56" s="41">
        <v>28.97</v>
      </c>
      <c r="D56" s="41">
        <v>34.77</v>
      </c>
      <c r="E56" s="41"/>
      <c r="F56" s="41"/>
      <c r="G56" s="41"/>
      <c r="H56" s="41"/>
      <c r="I56" s="41"/>
      <c r="J56" s="41"/>
      <c r="K56" s="41"/>
      <c r="L56" s="41"/>
      <c r="M56" s="41"/>
    </row>
    <row r="58" spans="1:7" ht="13.5" thickBot="1">
      <c r="A58" s="51" t="s">
        <v>98</v>
      </c>
      <c r="G58" s="51" t="s">
        <v>100</v>
      </c>
    </row>
    <row r="59" spans="1:13" ht="12.75">
      <c r="A59" s="39" t="s">
        <v>255</v>
      </c>
      <c r="B59" s="39" t="s">
        <v>256</v>
      </c>
      <c r="C59" s="39" t="s">
        <v>363</v>
      </c>
      <c r="D59" s="39" t="s">
        <v>258</v>
      </c>
      <c r="E59" s="39"/>
      <c r="F59" s="39"/>
      <c r="G59" s="39" t="s">
        <v>385</v>
      </c>
      <c r="H59" s="39" t="s">
        <v>386</v>
      </c>
      <c r="I59" s="39" t="s">
        <v>359</v>
      </c>
      <c r="J59" s="39"/>
      <c r="K59" s="39"/>
      <c r="L59" s="39"/>
      <c r="M59" s="39"/>
    </row>
    <row r="60" spans="1:13" ht="12.75">
      <c r="A60" s="40">
        <v>28.667</v>
      </c>
      <c r="B60" s="40">
        <v>22.283</v>
      </c>
      <c r="C60" s="40">
        <v>14.58</v>
      </c>
      <c r="D60" s="40">
        <v>35.7</v>
      </c>
      <c r="E60" s="40"/>
      <c r="F60" s="40"/>
      <c r="G60" s="40">
        <v>39.92</v>
      </c>
      <c r="H60" s="40">
        <v>23.1</v>
      </c>
      <c r="I60" s="40">
        <v>31.23</v>
      </c>
      <c r="J60" s="40"/>
      <c r="K60" s="40"/>
      <c r="L60" s="40"/>
      <c r="M60" s="40"/>
    </row>
    <row r="61" spans="1:13" ht="13.5" thickBot="1">
      <c r="A61" s="41">
        <v>77.217</v>
      </c>
      <c r="B61" s="41">
        <v>114.15</v>
      </c>
      <c r="C61" s="41">
        <v>121</v>
      </c>
      <c r="D61" s="41">
        <v>139.767</v>
      </c>
      <c r="E61" s="41"/>
      <c r="F61" s="41"/>
      <c r="G61" s="41">
        <v>116.42</v>
      </c>
      <c r="H61" s="41">
        <v>113.27</v>
      </c>
      <c r="I61" s="41">
        <v>121.47</v>
      </c>
      <c r="J61" s="41"/>
      <c r="K61" s="41"/>
      <c r="L61" s="41"/>
      <c r="M61" s="41"/>
    </row>
    <row r="63" ht="13.5" thickBot="1">
      <c r="A63" s="51" t="s">
        <v>360</v>
      </c>
    </row>
    <row r="64" spans="1:13" ht="12.75">
      <c r="A64" s="39" t="s">
        <v>361</v>
      </c>
      <c r="B64" s="39" t="s">
        <v>362</v>
      </c>
      <c r="C64" s="39" t="s">
        <v>257</v>
      </c>
      <c r="D64" s="39"/>
      <c r="E64" s="39" t="s">
        <v>366</v>
      </c>
      <c r="F64" s="39" t="s">
        <v>364</v>
      </c>
      <c r="G64" s="39" t="s">
        <v>365</v>
      </c>
      <c r="H64" s="39"/>
      <c r="I64" s="39"/>
      <c r="J64" s="39"/>
      <c r="K64" s="39"/>
      <c r="L64" s="39"/>
      <c r="M64" s="39"/>
    </row>
    <row r="65" spans="1:13" ht="12.75">
      <c r="A65" s="40">
        <v>-36.87</v>
      </c>
      <c r="B65" s="40">
        <v>-31.95</v>
      </c>
      <c r="C65" s="40">
        <v>-33.867</v>
      </c>
      <c r="D65" s="40"/>
      <c r="E65" s="40">
        <v>-6.17</v>
      </c>
      <c r="F65" s="40">
        <v>-17.53</v>
      </c>
      <c r="G65" s="40">
        <v>19.82</v>
      </c>
      <c r="H65" s="40"/>
      <c r="I65" s="40"/>
      <c r="J65" s="40"/>
      <c r="K65" s="40"/>
      <c r="L65" s="40"/>
      <c r="M65" s="40"/>
    </row>
    <row r="66" spans="1:13" ht="13.5" thickBot="1">
      <c r="A66" s="41">
        <v>174.77</v>
      </c>
      <c r="B66" s="41">
        <v>115.85</v>
      </c>
      <c r="C66" s="41">
        <v>151.217</v>
      </c>
      <c r="D66" s="41"/>
      <c r="E66" s="41">
        <v>106.8</v>
      </c>
      <c r="F66" s="41">
        <v>-149.57</v>
      </c>
      <c r="G66" s="41">
        <v>-155.48</v>
      </c>
      <c r="H66" s="41"/>
      <c r="I66" s="41"/>
      <c r="J66" s="41"/>
      <c r="K66" s="41"/>
      <c r="L66" s="41"/>
      <c r="M66" s="41"/>
    </row>
    <row r="68" ht="13.5" thickBot="1"/>
    <row r="69" spans="1:13" ht="12.75">
      <c r="A69" s="39"/>
      <c r="B69" s="39"/>
      <c r="C69" s="39"/>
      <c r="D69" s="39"/>
      <c r="E69" s="39"/>
      <c r="F69" s="39"/>
      <c r="G69" s="39"/>
      <c r="H69" s="39"/>
      <c r="I69" s="39"/>
      <c r="J69" s="39"/>
      <c r="K69" s="39"/>
      <c r="L69" s="39"/>
      <c r="M69" s="39"/>
    </row>
    <row r="70" spans="1:13" ht="12.75">
      <c r="A70" s="40"/>
      <c r="B70" s="40"/>
      <c r="C70" s="40"/>
      <c r="D70" s="40"/>
      <c r="E70" s="40"/>
      <c r="F70" s="40"/>
      <c r="G70" s="40"/>
      <c r="H70" s="40"/>
      <c r="I70" s="40"/>
      <c r="J70" s="40"/>
      <c r="K70" s="40"/>
      <c r="L70" s="40"/>
      <c r="M70" s="40"/>
    </row>
    <row r="71" spans="1:13" ht="13.5" thickBot="1">
      <c r="A71" s="41"/>
      <c r="B71" s="41"/>
      <c r="C71" s="41"/>
      <c r="D71" s="41"/>
      <c r="E71" s="41"/>
      <c r="F71" s="41"/>
      <c r="G71" s="41"/>
      <c r="H71" s="41"/>
      <c r="I71" s="41"/>
      <c r="J71" s="41"/>
      <c r="K71" s="41"/>
      <c r="L71" s="41"/>
      <c r="M71" s="41"/>
    </row>
  </sheetData>
  <sheetProtection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6:Z101"/>
  <sheetViews>
    <sheetView workbookViewId="0" topLeftCell="A1">
      <selection activeCell="A1" sqref="A1"/>
    </sheetView>
  </sheetViews>
  <sheetFormatPr defaultColWidth="11.00390625" defaultRowHeight="12"/>
  <cols>
    <col min="1" max="1" width="5.375" style="0" customWidth="1"/>
    <col min="2" max="4" width="7.375" style="0" customWidth="1"/>
  </cols>
  <sheetData>
    <row r="16" spans="2:5" ht="12.75">
      <c r="B16" s="1" t="s">
        <v>251</v>
      </c>
      <c r="C16" s="1" t="s">
        <v>251</v>
      </c>
      <c r="D16" s="1" t="s">
        <v>251</v>
      </c>
      <c r="E16" s="1"/>
    </row>
    <row r="17" spans="2:13" ht="12.75">
      <c r="B17" s="1" t="s">
        <v>101</v>
      </c>
      <c r="C17" s="1"/>
      <c r="D17" s="1"/>
      <c r="M17" t="s">
        <v>246</v>
      </c>
    </row>
    <row r="18" ht="12.75">
      <c r="M18" s="14" t="s">
        <v>172</v>
      </c>
    </row>
    <row r="19" ht="12.75">
      <c r="M19" s="18" t="s">
        <v>174</v>
      </c>
    </row>
    <row r="22" ht="13.5" thickBot="1"/>
    <row r="23" spans="4:19" ht="12.75">
      <c r="D23" s="6" t="s">
        <v>239</v>
      </c>
      <c r="E23" s="7"/>
      <c r="F23" s="7"/>
      <c r="G23" s="7"/>
      <c r="H23" s="7"/>
      <c r="I23" s="7"/>
      <c r="J23" s="7"/>
      <c r="K23" s="61"/>
      <c r="L23" s="2"/>
      <c r="M23" s="8" t="s">
        <v>245</v>
      </c>
      <c r="N23" s="9"/>
      <c r="O23" s="2"/>
      <c r="P23" s="2"/>
      <c r="Q23" s="2"/>
      <c r="R23" s="2"/>
      <c r="S23" s="2"/>
    </row>
    <row r="24" spans="4:21" ht="12.75">
      <c r="D24" s="10" t="s">
        <v>474</v>
      </c>
      <c r="E24" s="11"/>
      <c r="F24" s="11"/>
      <c r="G24" s="11"/>
      <c r="H24" s="11"/>
      <c r="I24" s="11"/>
      <c r="J24" s="11"/>
      <c r="K24" s="62"/>
      <c r="L24" s="2"/>
      <c r="M24" s="12" t="s">
        <v>171</v>
      </c>
      <c r="N24" s="13">
        <f>180/PI()</f>
        <v>57.29577951308232</v>
      </c>
      <c r="O24" s="2"/>
      <c r="P24" s="2"/>
      <c r="Q24" s="2"/>
      <c r="R24" s="2"/>
      <c r="S24" s="2"/>
      <c r="U24" s="14"/>
    </row>
    <row r="25" spans="4:26" ht="13.5" thickBot="1">
      <c r="D25" s="15" t="s">
        <v>238</v>
      </c>
      <c r="E25" s="16"/>
      <c r="F25" s="16"/>
      <c r="G25" s="16"/>
      <c r="H25" s="16"/>
      <c r="I25" s="16"/>
      <c r="J25" s="16"/>
      <c r="K25" s="63"/>
      <c r="L25" s="2"/>
      <c r="M25" s="5" t="s">
        <v>173</v>
      </c>
      <c r="N25" s="17">
        <f>PI()/180</f>
        <v>0.017453292519943295</v>
      </c>
      <c r="O25" s="2"/>
      <c r="P25" s="2"/>
      <c r="Q25" s="2"/>
      <c r="R25" s="2"/>
      <c r="S25" s="2"/>
      <c r="U25" s="19"/>
      <c r="V25" s="20"/>
      <c r="W25" s="20"/>
      <c r="X25" s="20"/>
      <c r="Y25" s="20"/>
      <c r="Z25" s="20"/>
    </row>
    <row r="29" ht="12.75">
      <c r="E29" t="s">
        <v>242</v>
      </c>
    </row>
    <row r="30" spans="5:11" ht="12.75">
      <c r="E30" s="3">
        <f>15*(GST+HOUR(Moon!E30)+MINUTE(Moon!E30)/60-RA)+lng</f>
        <v>241.12300000000005</v>
      </c>
      <c r="F30" s="3" t="e">
        <f>15*(GST+HOUR(Moon!F30)+MINUTE(Moon!F30)/60-RA)+lng</f>
        <v>#VALUE!</v>
      </c>
      <c r="G30" s="3" t="e">
        <f>15*(GST+HOUR(Moon!G30)+MINUTE(Moon!G30)/60-RA)+lng</f>
        <v>#VALUE!</v>
      </c>
      <c r="H30" s="3">
        <f>15*(GST+HOUR(Moon!H30)+MINUTE(Moon!H30)/60-RA)+lng</f>
        <v>244.12300000000005</v>
      </c>
      <c r="I30" s="3" t="e">
        <f>15*(GST+HOUR(Moon!I30)+MINUTE(Moon!I30)/60-RA)+lng</f>
        <v>#VALUE!</v>
      </c>
      <c r="J30" s="3" t="e">
        <f>15*(GST+HOUR(Moon!J30)+MINUTE(Moon!J30)/60-RA)+lng</f>
        <v>#VALUE!</v>
      </c>
      <c r="K30" s="3">
        <f>15*(GST+HOUR(Moon!K30)+MINUTE(Moon!K30)/60-RA)+lng</f>
        <v>247.37300000000005</v>
      </c>
    </row>
    <row r="31" spans="5:11" ht="12.75">
      <c r="E31" s="3">
        <f>15*(GST+HOUR(Moon!E31)+MINUTE(Moon!E31)/60-RA)+lng</f>
        <v>56.827999999999975</v>
      </c>
      <c r="F31" s="3" t="e">
        <f>15*(GST+HOUR(Moon!F31)+MINUTE(Moon!F31)/60-RA)+lng</f>
        <v>#VALUE!</v>
      </c>
      <c r="G31" s="3" t="e">
        <f>15*(GST+HOUR(Moon!G31)+MINUTE(Moon!G31)/60-RA)+lng</f>
        <v>#VALUE!</v>
      </c>
      <c r="H31" s="3">
        <f>15*(GST+HOUR(Moon!H31)+MINUTE(Moon!H31)/60-RA)+lng</f>
        <v>84.07799999999997</v>
      </c>
      <c r="I31" s="3" t="e">
        <f>15*(GST+HOUR(Moon!I31)+MINUTE(Moon!I31)/60-RA)+lng</f>
        <v>#VALUE!</v>
      </c>
      <c r="J31" s="3" t="e">
        <f>15*(GST+HOUR(Moon!J31)+MINUTE(Moon!J31)/60-RA)+lng</f>
        <v>#VALUE!</v>
      </c>
      <c r="K31" s="3">
        <f>15*(GST+HOUR(Moon!K31)+MINUTE(Moon!K31)/60-RA)+lng</f>
        <v>111.57799999999997</v>
      </c>
    </row>
    <row r="32" spans="5:11" ht="12.75">
      <c r="E32" s="3">
        <f>15*(GST+HOUR(Moon!E32)+MINUTE(Moon!E32)/60-RA)+lng</f>
        <v>-40.227000000000004</v>
      </c>
      <c r="F32" s="3" t="e">
        <f>15*(GST+HOUR(Moon!F32)+MINUTE(Moon!F32)/60-RA)+lng</f>
        <v>#VALUE!</v>
      </c>
      <c r="G32" s="3" t="e">
        <f>15*(GST+HOUR(Moon!G32)+MINUTE(Moon!G32)/60-RA)+lng</f>
        <v>#VALUE!</v>
      </c>
      <c r="H32" s="3">
        <f>15*(GST+HOUR(Moon!H32)+MINUTE(Moon!H32)/60-RA)+lng</f>
        <v>-27.22699999999999</v>
      </c>
      <c r="I32" s="3" t="e">
        <f>15*(GST+HOUR(Moon!I32)+MINUTE(Moon!I32)/60-RA)+lng</f>
        <v>#VALUE!</v>
      </c>
      <c r="J32" s="3" t="e">
        <f>15*(GST+HOUR(Moon!J32)+MINUTE(Moon!J32)/60-RA)+lng</f>
        <v>#VALUE!</v>
      </c>
      <c r="K32" s="3">
        <f>15*(GST+HOUR(Moon!K32)+MINUTE(Moon!K32)/60-RA)+lng</f>
        <v>-14.22699999999999</v>
      </c>
    </row>
    <row r="33" spans="5:11" ht="12.75">
      <c r="E33" s="3">
        <f>15*(GST+HOUR(Moon!E33)+MINUTE(Moon!E33)/60-RA)+lng</f>
        <v>84.398</v>
      </c>
      <c r="F33" s="3" t="e">
        <f>15*(GST+HOUR(Moon!F33)+MINUTE(Moon!F33)/60-RA)+lng</f>
        <v>#VALUE!</v>
      </c>
      <c r="G33" s="3" t="e">
        <f>15*(GST+HOUR(Moon!G33)+MINUTE(Moon!G33)/60-RA)+lng</f>
        <v>#VALUE!</v>
      </c>
      <c r="H33" s="3">
        <f>15*(GST+HOUR(Moon!H33)+MINUTE(Moon!H33)/60-RA)+lng</f>
        <v>114.398</v>
      </c>
      <c r="I33" s="3" t="e">
        <f>15*(GST+HOUR(Moon!I33)+MINUTE(Moon!I33)/60-RA)+lng</f>
        <v>#VALUE!</v>
      </c>
      <c r="J33" s="3" t="e">
        <f>15*(GST+HOUR(Moon!J33)+MINUTE(Moon!J33)/60-RA)+lng</f>
        <v>#VALUE!</v>
      </c>
      <c r="K33" s="3">
        <f>15*(GST+HOUR(Moon!K33)+MINUTE(Moon!K33)/60-RA)+lng</f>
        <v>144.1479999999999</v>
      </c>
    </row>
    <row r="34" spans="5:11" ht="12.75">
      <c r="E34" s="3">
        <f>15*(GST+HOUR(Moon!E34)+MINUTE(Moon!E34)/60-RA)+lng</f>
        <v>253.538</v>
      </c>
      <c r="F34" s="3">
        <f>15*(GST+HOUR(Moon!F34)+MINUTE(Moon!F34)/60-RA)+lng</f>
        <v>-77.21199999999999</v>
      </c>
      <c r="G34" s="3" t="e">
        <f>15*(GST+HOUR(Moon!G34)+MINUTE(Moon!G34)/60-RA)+lng</f>
        <v>#VALUE!</v>
      </c>
      <c r="H34" s="3">
        <f>15*(GST+HOUR(Moon!H34)+MINUTE(Moon!H34)/60-RA)+lng</f>
        <v>-68.21199999999999</v>
      </c>
      <c r="I34" s="3" t="e">
        <f>15*(GST+HOUR(Moon!I34)+MINUTE(Moon!I34)/60-RA)+lng</f>
        <v>#VALUE!</v>
      </c>
      <c r="J34" s="3">
        <f>15*(GST+HOUR(Moon!J34)+MINUTE(Moon!J34)/60-RA)+lng</f>
        <v>-59.211999999999996</v>
      </c>
      <c r="K34" s="3">
        <f>15*(GST+HOUR(Moon!K34)+MINUTE(Moon!K34)/60-RA)+lng</f>
        <v>-29.962000000000003</v>
      </c>
    </row>
    <row r="35" spans="5:11" ht="12.75">
      <c r="E35" s="3">
        <f>15*(GST+HOUR(Moon!E35)+MINUTE(Moon!E35)/60-RA)+lng</f>
        <v>185.96300000000008</v>
      </c>
      <c r="F35" s="3">
        <f>15*(GST+HOUR(Moon!F35)+MINUTE(Moon!F35)/60-RA)+lng</f>
        <v>202.46299999999997</v>
      </c>
      <c r="G35" s="3" t="e">
        <f>15*(GST+HOUR(Moon!G35)+MINUTE(Moon!G35)/60-RA)+lng</f>
        <v>#VALUE!</v>
      </c>
      <c r="H35" s="3">
        <f>15*(GST+HOUR(Moon!H35)+MINUTE(Moon!H35)/60-RA)+lng</f>
        <v>220.96300000000002</v>
      </c>
      <c r="I35" s="3" t="e">
        <f>15*(GST+HOUR(Moon!I35)+MINUTE(Moon!I35)/60-RA)+lng</f>
        <v>#VALUE!</v>
      </c>
      <c r="J35" s="3">
        <f>15*(GST+HOUR(Moon!J35)+MINUTE(Moon!J35)/60-RA)+lng</f>
        <v>239.71300000000002</v>
      </c>
      <c r="K35" s="3">
        <f>15*(GST+HOUR(Moon!K35)+MINUTE(Moon!K35)/60-RA)+lng</f>
        <v>256.213</v>
      </c>
    </row>
    <row r="36" spans="5:11" ht="12.75">
      <c r="E36" s="3">
        <f>15*(GST+HOUR(Moon!E36)+MINUTE(Moon!E36)/60-RA)+lng</f>
        <v>232.57800000000003</v>
      </c>
      <c r="F36" s="3">
        <f>15*(GST+HOUR(Moon!F36)+MINUTE(Moon!F36)/60-RA)+lng</f>
        <v>251.07799999999997</v>
      </c>
      <c r="G36" s="3">
        <f>15*(GST+HOUR(Moon!G36)+MINUTE(Moon!G36)/60-RA)+lng</f>
        <v>268.828</v>
      </c>
      <c r="H36" s="3">
        <f>15*(GST+HOUR(Moon!H36)+MINUTE(Moon!H36)/60-RA)+lng</f>
        <v>279.328</v>
      </c>
      <c r="I36" s="3">
        <f>15*(GST+HOUR(Moon!I36)+MINUTE(Moon!I36)/60-RA)+lng</f>
        <v>-69.92199999999997</v>
      </c>
      <c r="J36" s="3">
        <f>15*(GST+HOUR(Moon!J36)+MINUTE(Moon!J36)/60-RA)+lng</f>
        <v>-52.42199999999998</v>
      </c>
      <c r="K36" s="3">
        <f>15*(GST+HOUR(Moon!K36)+MINUTE(Moon!K36)/60-RA)+lng</f>
        <v>-33.67199999999998</v>
      </c>
    </row>
    <row r="37" spans="5:11" ht="12.75">
      <c r="E37" s="3">
        <f>15*(GST+HOUR(Moon!E37)+MINUTE(Moon!E37)/60-RA)+lng</f>
        <v>68.37800000000004</v>
      </c>
      <c r="F37" s="3">
        <f>15*(GST+HOUR(Moon!F37)+MINUTE(Moon!F37)/60-RA)+lng</f>
        <v>82.37800000000004</v>
      </c>
      <c r="G37" s="3">
        <f>15*(GST+HOUR(Moon!G37)+MINUTE(Moon!G37)/60-RA)+lng</f>
        <v>96.87800000000001</v>
      </c>
      <c r="H37" s="3">
        <f>15*(GST+HOUR(Moon!H37)+MINUTE(Moon!H37)/60-RA)+lng</f>
        <v>109.6280000000001</v>
      </c>
      <c r="I37" s="3">
        <f>15*(GST+HOUR(Moon!I37)+MINUTE(Moon!I37)/60-RA)+lng</f>
        <v>122.12800000000001</v>
      </c>
      <c r="J37" s="3">
        <f>15*(GST+HOUR(Moon!J37)+MINUTE(Moon!J37)/60-RA)+lng</f>
        <v>136.62800000000004</v>
      </c>
      <c r="K37" s="3">
        <f>15*(GST+HOUR(Moon!K37)+MINUTE(Moon!K37)/60-RA)+lng</f>
        <v>150.6280000000001</v>
      </c>
    </row>
    <row r="38" spans="5:11" ht="12.75">
      <c r="E38" s="3">
        <f>15*(GST+HOUR(Moon!E38)+MINUTE(Moon!E38)/60-RA)+lng</f>
        <v>278.44800000000004</v>
      </c>
      <c r="F38" s="3">
        <f>15*(GST+HOUR(Moon!F38)+MINUTE(Moon!F38)/60-RA)+lng</f>
        <v>-64.05199999999999</v>
      </c>
      <c r="G38" s="3">
        <f>15*(GST+HOUR(Moon!G38)+MINUTE(Moon!G38)/60-RA)+lng</f>
        <v>-42.30200000000001</v>
      </c>
      <c r="H38" s="3">
        <f>15*(GST+HOUR(Moon!H38)+MINUTE(Moon!H38)/60-RA)+lng</f>
        <v>-38.55200000000001</v>
      </c>
      <c r="I38" s="3">
        <f>15*(GST+HOUR(Moon!I38)+MINUTE(Moon!I38)/60-RA)+lng</f>
        <v>-34.80200000000001</v>
      </c>
      <c r="J38" s="3">
        <f>15*(GST+HOUR(Moon!J38)+MINUTE(Moon!J38)/60-RA)+lng</f>
        <v>-13.052000000000014</v>
      </c>
      <c r="K38" s="3">
        <f>15*(GST+HOUR(Moon!K38)+MINUTE(Moon!K38)/60-RA)+lng</f>
        <v>4.4480000000000075</v>
      </c>
    </row>
    <row r="39" spans="5:11" ht="12.75">
      <c r="E39" s="3">
        <f>15*(GST+HOUR(Moon!E39)+MINUTE(Moon!E39)/60-RA)+lng</f>
        <v>251.738</v>
      </c>
      <c r="F39" s="3">
        <f>15*(GST+HOUR(Moon!F39)+MINUTE(Moon!F39)/60-RA)+lng</f>
        <v>271.988</v>
      </c>
      <c r="G39" s="3" t="e">
        <f>15*(GST+HOUR(Moon!G39)+MINUTE(Moon!G39)/60-RA)+lng</f>
        <v>#VALUE!</v>
      </c>
      <c r="H39" s="3">
        <f>15*(GST+HOUR(Moon!H39)+MINUTE(Moon!H39)/60-RA)+lng</f>
        <v>-70.26200000000004</v>
      </c>
      <c r="I39" s="3" t="e">
        <f>15*(GST+HOUR(Moon!I39)+MINUTE(Moon!I39)/60-RA)+lng</f>
        <v>#VALUE!</v>
      </c>
      <c r="J39" s="3">
        <f>15*(GST+HOUR(Moon!J39)+MINUTE(Moon!J39)/60-RA)+lng</f>
        <v>-52.51200000000004</v>
      </c>
      <c r="K39" s="3">
        <f>15*(GST+HOUR(Moon!K39)+MINUTE(Moon!K39)/60-RA)+lng</f>
        <v>-32.01200000000003</v>
      </c>
    </row>
    <row r="40" spans="5:11" ht="12.75">
      <c r="E40" s="3">
        <f>15*(GST+HOUR(Moon!E40)+MINUTE(Moon!E40)/60-RA)+lng</f>
        <v>82.85300000000004</v>
      </c>
      <c r="F40" s="3" t="e">
        <f>15*(GST+HOUR(Moon!F40)+MINUTE(Moon!F40)/60-RA)+lng</f>
        <v>#VALUE!</v>
      </c>
      <c r="G40" s="3" t="e">
        <f>15*(GST+HOUR(Moon!G40)+MINUTE(Moon!G40)/60-RA)+lng</f>
        <v>#VALUE!</v>
      </c>
      <c r="H40" s="3">
        <f>15*(GST+HOUR(Moon!H40)+MINUTE(Moon!H40)/60-RA)+lng</f>
        <v>112.85300000000004</v>
      </c>
      <c r="I40" s="3" t="e">
        <f>15*(GST+HOUR(Moon!I40)+MINUTE(Moon!I40)/60-RA)+lng</f>
        <v>#VALUE!</v>
      </c>
      <c r="J40" s="3" t="e">
        <f>15*(GST+HOUR(Moon!J40)+MINUTE(Moon!J40)/60-RA)+lng</f>
        <v>#VALUE!</v>
      </c>
      <c r="K40" s="3">
        <f>15*(GST+HOUR(Moon!K40)+MINUTE(Moon!K40)/60-RA)+lng</f>
        <v>142.85300000000004</v>
      </c>
    </row>
    <row r="41" spans="5:11" ht="12.75">
      <c r="E41" s="3">
        <f>15*(GST+HOUR(Moon!E41)+MINUTE(Moon!E41)/60-RA)+lng</f>
        <v>112.43299999999999</v>
      </c>
      <c r="F41" s="3" t="e">
        <f>15*(GST+HOUR(Moon!F41)+MINUTE(Moon!F41)/60-RA)+lng</f>
        <v>#VALUE!</v>
      </c>
      <c r="G41" s="3" t="e">
        <f>15*(GST+HOUR(Moon!G41)+MINUTE(Moon!G41)/60-RA)+lng</f>
        <v>#VALUE!</v>
      </c>
      <c r="H41" s="3">
        <f>15*(GST+HOUR(Moon!H41)+MINUTE(Moon!H41)/60-RA)+lng</f>
        <v>142.18300000000002</v>
      </c>
      <c r="I41" s="3" t="e">
        <f>15*(GST+HOUR(Moon!I41)+MINUTE(Moon!I41)/60-RA)+lng</f>
        <v>#VALUE!</v>
      </c>
      <c r="J41" s="3" t="e">
        <f>15*(GST+HOUR(Moon!J41)+MINUTE(Moon!J41)/60-RA)+lng</f>
        <v>#VALUE!</v>
      </c>
      <c r="K41" s="3">
        <f>15*(GST+HOUR(Moon!K41)+MINUTE(Moon!K41)/60-RA)+lng</f>
        <v>171.93300000000008</v>
      </c>
    </row>
    <row r="42" spans="5:11" ht="12.75">
      <c r="E42" s="3">
        <f>15*(GST+HOUR(Moon!E42)+MINUTE(Moon!E42)/60-RA)+lng</f>
        <v>151.74800000000005</v>
      </c>
      <c r="F42" s="3">
        <f>15*(GST+HOUR(Moon!F42)+MINUTE(Moon!F42)/60-RA)+lng</f>
        <v>174.49800000000002</v>
      </c>
      <c r="G42" s="3" t="e">
        <f>15*(GST+HOUR(Moon!G42)+MINUTE(Moon!G42)/60-RA)+lng</f>
        <v>#VALUE!</v>
      </c>
      <c r="H42" s="3">
        <f>15*(GST+HOUR(Moon!H42)+MINUTE(Moon!H42)/60-RA)+lng</f>
        <v>183.74800000000005</v>
      </c>
      <c r="I42" s="3" t="e">
        <f>15*(GST+HOUR(Moon!I42)+MINUTE(Moon!I42)/60-RA)+lng</f>
        <v>#VALUE!</v>
      </c>
      <c r="J42" s="3">
        <f>15*(GST+HOUR(Moon!J42)+MINUTE(Moon!J42)/60-RA)+lng</f>
        <v>193.498</v>
      </c>
      <c r="K42" s="3">
        <f>15*(GST+HOUR(Moon!K42)+MINUTE(Moon!K42)/60-RA)+lng</f>
        <v>215.998</v>
      </c>
    </row>
    <row r="43" spans="5:11" ht="12.75">
      <c r="E43" s="3">
        <f>15*(GST+HOUR(Moon!E43)+MINUTE(Moon!E43)/60-RA)+lng</f>
        <v>115.58799999999997</v>
      </c>
      <c r="F43" s="3">
        <f>15*(GST+HOUR(Moon!F43)+MINUTE(Moon!F43)/60-RA)+lng</f>
        <v>134.08799999999997</v>
      </c>
      <c r="G43" s="3" t="e">
        <f>15*(GST+HOUR(Moon!G43)+MINUTE(Moon!G43)/60-RA)+lng</f>
        <v>#VALUE!</v>
      </c>
      <c r="H43" s="3">
        <f>15*(GST+HOUR(Moon!H43)+MINUTE(Moon!H43)/60-RA)+lng</f>
        <v>159.58799999999997</v>
      </c>
      <c r="I43" s="3" t="e">
        <f>15*(GST+HOUR(Moon!I43)+MINUTE(Moon!I43)/60-RA)+lng</f>
        <v>#VALUE!</v>
      </c>
      <c r="J43" s="3">
        <f>15*(GST+HOUR(Moon!J43)+MINUTE(Moon!J43)/60-RA)+lng</f>
        <v>185.33800000000002</v>
      </c>
      <c r="K43" s="3">
        <f>15*(GST+HOUR(Moon!K43)+MINUTE(Moon!K43)/60-RA)+lng</f>
        <v>203.58800000000002</v>
      </c>
    </row>
    <row r="44" spans="5:11" ht="12.75">
      <c r="E44" s="3">
        <f>15*(GST+HOUR(Moon!E44)+MINUTE(Moon!E44)/60-RA)+lng</f>
        <v>-10.28199999999999</v>
      </c>
      <c r="F44" s="3">
        <f>15*(GST+HOUR(Moon!F44)+MINUTE(Moon!F44)/60-RA)+lng</f>
        <v>5.467999999999989</v>
      </c>
      <c r="G44" s="3">
        <f>15*(GST+HOUR(Moon!G44)+MINUTE(Moon!G44)/60-RA)+lng</f>
        <v>21.717999999999975</v>
      </c>
      <c r="H44" s="3">
        <f>15*(GST+HOUR(Moon!H44)+MINUTE(Moon!H44)/60-RA)+lng</f>
        <v>31.71799999999999</v>
      </c>
      <c r="I44" s="3">
        <f>15*(GST+HOUR(Moon!I44)+MINUTE(Moon!I44)/60-RA)+lng</f>
        <v>41.467999999999975</v>
      </c>
      <c r="J44" s="3">
        <f>15*(GST+HOUR(Moon!J44)+MINUTE(Moon!J44)/60-RA)+lng</f>
        <v>57.96799999999999</v>
      </c>
      <c r="K44" s="3">
        <f>15*(GST+HOUR(Moon!K44)+MINUTE(Moon!K44)/60-RA)+lng</f>
        <v>73.46799999999999</v>
      </c>
    </row>
    <row r="45" spans="5:11" ht="12.75">
      <c r="E45" s="3">
        <f>15*(GST+HOUR(Moon!E45)+MINUTE(Moon!E45)/60-RA)+lng</f>
        <v>222.368</v>
      </c>
      <c r="F45" s="3">
        <f>15*(GST+HOUR(Moon!F45)+MINUTE(Moon!F45)/60-RA)+lng</f>
        <v>238.118</v>
      </c>
      <c r="G45" s="3">
        <f>15*(GST+HOUR(Moon!G45)+MINUTE(Moon!G45)/60-RA)+lng</f>
        <v>254.868</v>
      </c>
      <c r="H45" s="3">
        <f>15*(GST+HOUR(Moon!H45)+MINUTE(Moon!H45)/60-RA)+lng</f>
        <v>264.61799999999994</v>
      </c>
      <c r="I45" s="3">
        <f>15*(GST+HOUR(Moon!I45)+MINUTE(Moon!I45)/60-RA)+lng</f>
        <v>274.36799999999994</v>
      </c>
      <c r="J45" s="3">
        <f>15*(GST+HOUR(Moon!J45)+MINUTE(Moon!J45)/60-RA)+lng</f>
        <v>-68.882</v>
      </c>
      <c r="K45" s="3">
        <f>15*(GST+HOUR(Moon!K45)+MINUTE(Moon!K45)/60-RA)+lng</f>
        <v>-53.132000000000026</v>
      </c>
    </row>
    <row r="46" spans="5:11" ht="12.75">
      <c r="E46" s="3">
        <f>15*(GST+HOUR(Moon!E46)+MINUTE(Moon!E46)/60-RA)+lng</f>
        <v>102.458</v>
      </c>
      <c r="F46" s="3">
        <f>15*(GST+HOUR(Moon!F46)+MINUTE(Moon!F46)/60-RA)+lng</f>
        <v>120.708</v>
      </c>
      <c r="G46" s="3">
        <f>15*(GST+HOUR(Moon!G46)+MINUTE(Moon!G46)/60-RA)+lng</f>
        <v>142.95799999999997</v>
      </c>
      <c r="H46" s="3">
        <f>15*(GST+HOUR(Moon!H46)+MINUTE(Moon!H46)/60-RA)+lng</f>
        <v>146.70799999999997</v>
      </c>
      <c r="I46" s="3">
        <f>15*(GST+HOUR(Moon!I46)+MINUTE(Moon!I46)/60-RA)+lng</f>
        <v>150.45799999999997</v>
      </c>
      <c r="J46" s="3">
        <f>15*(GST+HOUR(Moon!J46)+MINUTE(Moon!J46)/60-RA)+lng</f>
        <v>172.70800000000003</v>
      </c>
      <c r="K46" s="3">
        <f>15*(GST+HOUR(Moon!K46)+MINUTE(Moon!K46)/60-RA)+lng</f>
        <v>190.70800000000003</v>
      </c>
    </row>
    <row r="47" spans="5:11" ht="12.75">
      <c r="E47" s="3">
        <f>15*(GST+HOUR(Moon!E47)+MINUTE(Moon!E47)/60-RA)+lng</f>
        <v>-21.097000000000016</v>
      </c>
      <c r="F47" s="3" t="e">
        <f>15*(GST+HOUR(Moon!F47)+MINUTE(Moon!F47)/60-RA)+lng</f>
        <v>#VALUE!</v>
      </c>
      <c r="G47" s="3" t="e">
        <f>15*(GST+HOUR(Moon!G47)+MINUTE(Moon!G47)/60-RA)+lng</f>
        <v>#VALUE!</v>
      </c>
      <c r="H47" s="3">
        <f>15*(GST+HOUR(Moon!H47)+MINUTE(Moon!H47)/60-RA)+lng</f>
        <v>-14.346999999999973</v>
      </c>
      <c r="I47" s="3" t="e">
        <f>15*(GST+HOUR(Moon!I47)+MINUTE(Moon!I47)/60-RA)+lng</f>
        <v>#VALUE!</v>
      </c>
      <c r="J47" s="3" t="e">
        <f>15*(GST+HOUR(Moon!J47)+MINUTE(Moon!J47)/60-RA)+lng</f>
        <v>#VALUE!</v>
      </c>
      <c r="K47" s="3">
        <f>15*(GST+HOUR(Moon!K47)+MINUTE(Moon!K47)/60-RA)+lng</f>
        <v>-7.846999999999966</v>
      </c>
    </row>
    <row r="48" spans="5:11" ht="12.75">
      <c r="E48" s="3">
        <f>15*(GST+HOUR(Moon!E48)+MINUTE(Moon!E48)/60-RA)+lng</f>
        <v>79.03800000000001</v>
      </c>
      <c r="F48" s="3">
        <f>15*(GST+HOUR(Moon!F48)+MINUTE(Moon!F48)/60-RA)+lng</f>
        <v>106.53799999999998</v>
      </c>
      <c r="G48" s="3" t="e">
        <f>15*(GST+HOUR(Moon!G48)+MINUTE(Moon!G48)/60-RA)+lng</f>
        <v>#VALUE!</v>
      </c>
      <c r="H48" s="3">
        <f>15*(GST+HOUR(Moon!H48)+MINUTE(Moon!H48)/60-RA)+lng</f>
        <v>109.78799999999995</v>
      </c>
      <c r="I48" s="3" t="e">
        <f>15*(GST+HOUR(Moon!I48)+MINUTE(Moon!I48)/60-RA)+lng</f>
        <v>#VALUE!</v>
      </c>
      <c r="J48" s="3">
        <f>15*(GST+HOUR(Moon!J48)+MINUTE(Moon!J48)/60-RA)+lng</f>
        <v>113.03799999999998</v>
      </c>
      <c r="K48" s="3">
        <f>15*(GST+HOUR(Moon!K48)+MINUTE(Moon!K48)/60-RA)+lng</f>
        <v>140.53799999999998</v>
      </c>
    </row>
    <row r="49" spans="5:11" ht="12.75">
      <c r="E49" s="3">
        <f>15*(GST+HOUR(Moon!E49)+MINUTE(Moon!E49)/60-RA)+lng</f>
        <v>128.733</v>
      </c>
      <c r="F49" s="3" t="e">
        <f>15*(GST+HOUR(Moon!F49)+MINUTE(Moon!F49)/60-RA)+lng</f>
        <v>#VALUE!</v>
      </c>
      <c r="G49" s="3" t="e">
        <f>15*(GST+HOUR(Moon!G49)+MINUTE(Moon!G49)/60-RA)+lng</f>
        <v>#VALUE!</v>
      </c>
      <c r="H49" s="3">
        <f>15*(GST+HOUR(Moon!H49)+MINUTE(Moon!H49)/60-RA)+lng</f>
        <v>161.48300000000003</v>
      </c>
      <c r="I49" s="3" t="e">
        <f>15*(GST+HOUR(Moon!I49)+MINUTE(Moon!I49)/60-RA)+lng</f>
        <v>#VALUE!</v>
      </c>
      <c r="J49" s="3" t="e">
        <f>15*(GST+HOUR(Moon!J49)+MINUTE(Moon!J49)/60-RA)+lng</f>
        <v>#VALUE!</v>
      </c>
      <c r="K49" s="3">
        <f>15*(GST+HOUR(Moon!K49)+MINUTE(Moon!K49)/60-RA)+lng</f>
        <v>194.483</v>
      </c>
    </row>
    <row r="50" spans="5:11" ht="12.75">
      <c r="E50" s="3">
        <f>15*(GST+HOUR(Moon!E50)+MINUTE(Moon!E50)/60-RA)+lng</f>
        <v>193.63299999999998</v>
      </c>
      <c r="F50" s="3">
        <f>15*(GST+HOUR(Moon!F50)+MINUTE(Moon!F50)/60-RA)+lng</f>
        <v>213.63300000000004</v>
      </c>
      <c r="G50" s="3" t="e">
        <f>15*(GST+HOUR(Moon!G50)+MINUTE(Moon!G50)/60-RA)+lng</f>
        <v>#VALUE!</v>
      </c>
      <c r="H50" s="3">
        <f>15*(GST+HOUR(Moon!H50)+MINUTE(Moon!H50)/60-RA)+lng</f>
        <v>227.38299999999998</v>
      </c>
      <c r="I50" s="3" t="e">
        <f>15*(GST+HOUR(Moon!I50)+MINUTE(Moon!I50)/60-RA)+lng</f>
        <v>#VALUE!</v>
      </c>
      <c r="J50" s="3">
        <f>15*(GST+HOUR(Moon!J50)+MINUTE(Moon!J50)/60-RA)+lng</f>
        <v>241.3830000000001</v>
      </c>
      <c r="K50" s="3">
        <f>15*(GST+HOUR(Moon!K50)+MINUTE(Moon!K50)/60-RA)+lng</f>
        <v>261.3830000000001</v>
      </c>
    </row>
    <row r="51" spans="5:11" ht="12.75">
      <c r="E51" s="3">
        <f>15*(GST+HOUR(Moon!E51)+MINUTE(Moon!E51)/60-RA)+lng</f>
        <v>269.308</v>
      </c>
      <c r="F51" s="3" t="e">
        <f>15*(GST+HOUR(Moon!F51)+MINUTE(Moon!F51)/60-RA)+lng</f>
        <v>#VALUE!</v>
      </c>
      <c r="G51" s="3" t="e">
        <f>15*(GST+HOUR(Moon!G51)+MINUTE(Moon!G51)/60-RA)+lng</f>
        <v>#VALUE!</v>
      </c>
      <c r="H51" s="3">
        <f>15*(GST+HOUR(Moon!H51)+MINUTE(Moon!H51)/60-RA)+lng</f>
        <v>-56.692000000000036</v>
      </c>
      <c r="I51" s="3" t="e">
        <f>15*(GST+HOUR(Moon!I51)+MINUTE(Moon!I51)/60-RA)+lng</f>
        <v>#VALUE!</v>
      </c>
      <c r="J51" s="3" t="e">
        <f>15*(GST+HOUR(Moon!J51)+MINUTE(Moon!J51)/60-RA)+lng</f>
        <v>#VALUE!</v>
      </c>
      <c r="K51" s="3">
        <f>15*(GST+HOUR(Moon!K51)+MINUTE(Moon!K51)/60-RA)+lng</f>
        <v>-22.69200000000005</v>
      </c>
    </row>
    <row r="52" spans="5:11" ht="12.75">
      <c r="E52" s="3">
        <f>15*(GST+HOUR(Moon!E52)+MINUTE(Moon!E52)/60-RA)+lng</f>
        <v>7.1429999999999865</v>
      </c>
      <c r="F52" s="3">
        <f>15*(GST+HOUR(Moon!F52)+MINUTE(Moon!F52)/60-RA)+lng</f>
        <v>23.142999999999986</v>
      </c>
      <c r="G52" s="3">
        <f>15*(GST+HOUR(Moon!G52)+MINUTE(Moon!G52)/60-RA)+lng</f>
        <v>38.643000000000015</v>
      </c>
      <c r="H52" s="3">
        <f>15*(GST+HOUR(Moon!H52)+MINUTE(Moon!H52)/60-RA)+lng</f>
        <v>50.64299999999997</v>
      </c>
      <c r="I52" s="3">
        <f>15*(GST+HOUR(Moon!I52)+MINUTE(Moon!I52)/60-RA)+lng</f>
        <v>62.393</v>
      </c>
      <c r="J52" s="3">
        <f>15*(GST+HOUR(Moon!J52)+MINUTE(Moon!J52)/60-RA)+lng</f>
        <v>78.143</v>
      </c>
      <c r="K52" s="3">
        <f>15*(GST+HOUR(Moon!K52)+MINUTE(Moon!K52)/60-RA)+lng</f>
        <v>94.143</v>
      </c>
    </row>
    <row r="53" spans="5:11" ht="12.75">
      <c r="E53" s="3">
        <f>15*(GST+HOUR(Moon!E53)+MINUTE(Moon!E53)/60-RA)+lng</f>
        <v>55.40300000000002</v>
      </c>
      <c r="F53" s="3">
        <f>15*(GST+HOUR(Moon!F53)+MINUTE(Moon!F53)/60-RA)+lng</f>
        <v>70.15299999999996</v>
      </c>
      <c r="G53" s="3">
        <f>15*(GST+HOUR(Moon!G53)+MINUTE(Moon!G53)/60-RA)+lng</f>
        <v>85.90300000000002</v>
      </c>
      <c r="H53" s="3">
        <f>15*(GST+HOUR(Moon!H53)+MINUTE(Moon!H53)/60-RA)+lng</f>
        <v>96.65300000000005</v>
      </c>
      <c r="I53" s="3">
        <f>15*(GST+HOUR(Moon!I53)+MINUTE(Moon!I53)/60-RA)+lng</f>
        <v>107.65300000000008</v>
      </c>
      <c r="J53" s="3">
        <f>15*(GST+HOUR(Moon!J53)+MINUTE(Moon!J53)/60-RA)+lng</f>
        <v>123.15300000000005</v>
      </c>
      <c r="K53" s="3">
        <f>15*(GST+HOUR(Moon!K53)+MINUTE(Moon!K53)/60-RA)+lng</f>
        <v>137.90300000000005</v>
      </c>
    </row>
    <row r="54" spans="5:11" ht="12.75">
      <c r="E54" s="3">
        <f>15*(GST+HOUR(Moon!E54)+MINUTE(Moon!E54)/60-RA)+lng</f>
        <v>80.77300000000005</v>
      </c>
      <c r="F54" s="3">
        <f>15*(GST+HOUR(Moon!F54)+MINUTE(Moon!F54)/60-RA)+lng</f>
        <v>100.52300000000005</v>
      </c>
      <c r="G54" s="3" t="e">
        <f>15*(GST+HOUR(Moon!G54)+MINUTE(Moon!G54)/60-RA)+lng</f>
        <v>#VALUE!</v>
      </c>
      <c r="H54" s="3">
        <f>15*(GST+HOUR(Moon!H54)+MINUTE(Moon!H54)/60-RA)+lng</f>
        <v>124.773</v>
      </c>
      <c r="I54" s="3" t="e">
        <f>15*(GST+HOUR(Moon!I54)+MINUTE(Moon!I54)/60-RA)+lng</f>
        <v>#VALUE!</v>
      </c>
      <c r="J54" s="3">
        <f>15*(GST+HOUR(Moon!J54)+MINUTE(Moon!J54)/60-RA)+lng</f>
        <v>149.023</v>
      </c>
      <c r="K54" s="3">
        <f>15*(GST+HOUR(Moon!K54)+MINUTE(Moon!K54)/60-RA)+lng</f>
        <v>168.773</v>
      </c>
    </row>
    <row r="55" spans="5:11" ht="12.75">
      <c r="E55" s="3">
        <f>15*(GST+HOUR(Moon!E55)+MINUTE(Moon!E55)/60-RA)+lng</f>
        <v>-65.61699999999996</v>
      </c>
      <c r="F55" s="3">
        <f>15*(GST+HOUR(Moon!F55)+MINUTE(Moon!F55)/60-RA)+lng</f>
        <v>-50.867000000000004</v>
      </c>
      <c r="G55" s="3" t="e">
        <f>15*(GST+HOUR(Moon!G55)+MINUTE(Moon!G55)/60-RA)+lng</f>
        <v>#VALUE!</v>
      </c>
      <c r="H55" s="3">
        <f>15*(GST+HOUR(Moon!H55)+MINUTE(Moon!H55)/60-RA)+lng</f>
        <v>-27.61699999999999</v>
      </c>
      <c r="I55" s="3" t="e">
        <f>15*(GST+HOUR(Moon!I55)+MINUTE(Moon!I55)/60-RA)+lng</f>
        <v>#VALUE!</v>
      </c>
      <c r="J55" s="3">
        <f>15*(GST+HOUR(Moon!J55)+MINUTE(Moon!J55)/60-RA)+lng</f>
        <v>-4.11699999999999</v>
      </c>
      <c r="K55" s="3">
        <f>15*(GST+HOUR(Moon!K55)+MINUTE(Moon!K55)/60-RA)+lng</f>
        <v>10.383000000000038</v>
      </c>
    </row>
    <row r="56" spans="5:11" ht="12.75">
      <c r="E56" s="3">
        <f>15*(GST+HOUR(Moon!E56)+MINUTE(Moon!E56)/60-RA)+lng</f>
        <v>88.203</v>
      </c>
      <c r="F56" s="3" t="e">
        <f>15*(GST+HOUR(Moon!F56)+MINUTE(Moon!F56)/60-RA)+lng</f>
        <v>#VALUE!</v>
      </c>
      <c r="G56" s="3" t="e">
        <f>15*(GST+HOUR(Moon!G56)+MINUTE(Moon!G56)/60-RA)+lng</f>
        <v>#VALUE!</v>
      </c>
      <c r="H56" s="3">
        <f>15*(GST+HOUR(Moon!H56)+MINUTE(Moon!H56)/60-RA)+lng</f>
        <v>117.953</v>
      </c>
      <c r="I56" s="3" t="e">
        <f>15*(GST+HOUR(Moon!I56)+MINUTE(Moon!I56)/60-RA)+lng</f>
        <v>#VALUE!</v>
      </c>
      <c r="J56" s="3" t="e">
        <f>15*(GST+HOUR(Moon!J56)+MINUTE(Moon!J56)/60-RA)+lng</f>
        <v>#VALUE!</v>
      </c>
      <c r="K56" s="3">
        <f>15*(GST+HOUR(Moon!K56)+MINUTE(Moon!K56)/60-RA)+lng</f>
        <v>147.70300000000003</v>
      </c>
    </row>
    <row r="57" spans="5:11" ht="12.75">
      <c r="E57" s="3">
        <f>15*(GST+HOUR(Moon!E57)+MINUTE(Moon!E57)/60-RA)+lng</f>
        <v>81.338</v>
      </c>
      <c r="F57" s="3" t="e">
        <f>15*(GST+HOUR(Moon!F57)+MINUTE(Moon!F57)/60-RA)+lng</f>
        <v>#VALUE!</v>
      </c>
      <c r="G57" s="3" t="e">
        <f>15*(GST+HOUR(Moon!G57)+MINUTE(Moon!G57)/60-RA)+lng</f>
        <v>#VALUE!</v>
      </c>
      <c r="H57" s="3">
        <f>15*(GST+HOUR(Moon!H57)+MINUTE(Moon!H57)/60-RA)+lng</f>
        <v>103.088</v>
      </c>
      <c r="I57" s="3" t="e">
        <f>15*(GST+HOUR(Moon!I57)+MINUTE(Moon!I57)/60-RA)+lng</f>
        <v>#VALUE!</v>
      </c>
      <c r="J57" s="3" t="e">
        <f>15*(GST+HOUR(Moon!J57)+MINUTE(Moon!J57)/60-RA)+lng</f>
        <v>#VALUE!</v>
      </c>
      <c r="K57" s="3">
        <f>15*(GST+HOUR(Moon!K57)+MINUTE(Moon!K57)/60-RA)+lng</f>
        <v>124.83800000000002</v>
      </c>
    </row>
    <row r="58" spans="5:11" ht="12.75">
      <c r="E58" s="3">
        <f>15*(GST+HOUR(Moon!E58)+MINUTE(Moon!E58)/60-RA)+lng</f>
        <v>198.58799999999997</v>
      </c>
      <c r="F58" s="3" t="e">
        <f>15*(GST+HOUR(Moon!F58)+MINUTE(Moon!F58)/60-RA)+lng</f>
        <v>#VALUE!</v>
      </c>
      <c r="G58" s="3" t="e">
        <f>15*(GST+HOUR(Moon!G58)+MINUTE(Moon!G58)/60-RA)+lng</f>
        <v>#VALUE!</v>
      </c>
      <c r="H58" s="3">
        <f>15*(GST+HOUR(Moon!H58)+MINUTE(Moon!H58)/60-RA)+lng</f>
        <v>223.83800000000002</v>
      </c>
      <c r="I58" s="3" t="e">
        <f>15*(GST+HOUR(Moon!I58)+MINUTE(Moon!I58)/60-RA)+lng</f>
        <v>#VALUE!</v>
      </c>
      <c r="J58" s="3" t="e">
        <f>15*(GST+HOUR(Moon!J58)+MINUTE(Moon!J58)/60-RA)+lng</f>
        <v>#VALUE!</v>
      </c>
      <c r="K58" s="3">
        <f>15*(GST+HOUR(Moon!K58)+MINUTE(Moon!K58)/60-RA)+lng</f>
        <v>249.08800000000002</v>
      </c>
    </row>
    <row r="59" spans="5:11" ht="12.75">
      <c r="E59" s="3">
        <f>15*(GST+HOUR(Moon!E59)+MINUTE(Moon!E59)/60-RA)+lng</f>
        <v>240.243</v>
      </c>
      <c r="F59" s="3" t="e">
        <f>15*(GST+HOUR(Moon!F59)+MINUTE(Moon!F59)/60-RA)+lng</f>
        <v>#VALUE!</v>
      </c>
      <c r="G59" s="3" t="e">
        <f>15*(GST+HOUR(Moon!G59)+MINUTE(Moon!G59)/60-RA)+lng</f>
        <v>#VALUE!</v>
      </c>
      <c r="H59" s="3">
        <f>15*(GST+HOUR(Moon!H59)+MINUTE(Moon!H59)/60-RA)+lng</f>
        <v>273.993</v>
      </c>
      <c r="I59" s="3" t="e">
        <f>15*(GST+HOUR(Moon!I59)+MINUTE(Moon!I59)/60-RA)+lng</f>
        <v>#VALUE!</v>
      </c>
      <c r="J59" s="3" t="e">
        <f>15*(GST+HOUR(Moon!J59)+MINUTE(Moon!J59)/60-RA)+lng</f>
        <v>#VALUE!</v>
      </c>
      <c r="K59" s="3">
        <f>15*(GST+HOUR(Moon!K59)+MINUTE(Moon!K59)/60-RA)+lng</f>
        <v>-52.25699999999998</v>
      </c>
    </row>
    <row r="60" spans="5:11" ht="12.75">
      <c r="E60" s="3">
        <f>15*(GST+HOUR(Moon!E60)+MINUTE(Moon!E60)/60-RA)+lng</f>
        <v>214.07800000000003</v>
      </c>
      <c r="F60" s="3">
        <f>15*(GST+HOUR(Moon!F60)+MINUTE(Moon!F60)/60-RA)+lng</f>
        <v>232.82800000000003</v>
      </c>
      <c r="G60" s="3" t="e">
        <f>15*(GST+HOUR(Moon!G60)+MINUTE(Moon!G60)/60-RA)+lng</f>
        <v>#VALUE!</v>
      </c>
      <c r="H60" s="3">
        <f>15*(GST+HOUR(Moon!H60)+MINUTE(Moon!H60)/60-RA)+lng</f>
        <v>255.32800000000003</v>
      </c>
      <c r="I60" s="3" t="e">
        <f>15*(GST+HOUR(Moon!I60)+MINUTE(Moon!I60)/60-RA)+lng</f>
        <v>#VALUE!</v>
      </c>
      <c r="J60" s="3">
        <f>15*(GST+HOUR(Moon!J60)+MINUTE(Moon!J60)/60-RA)+lng</f>
        <v>278.078</v>
      </c>
      <c r="K60" s="3">
        <f>15*(GST+HOUR(Moon!K60)+MINUTE(Moon!K60)/60-RA)+lng</f>
        <v>-63.17200000000001</v>
      </c>
    </row>
    <row r="61" spans="5:11" ht="12.75">
      <c r="E61" s="3">
        <f>15*(GST+HOUR(Moon!E61)+MINUTE(Moon!E61)/60-RA)+lng</f>
        <v>51.663</v>
      </c>
      <c r="F61" s="3">
        <f>15*(GST+HOUR(Moon!F61)+MINUTE(Moon!F61)/60-RA)+lng</f>
        <v>66.41300000000001</v>
      </c>
      <c r="G61" s="3">
        <f>15*(GST+HOUR(Moon!G61)+MINUTE(Moon!G61)/60-RA)+lng</f>
        <v>82.16300000000001</v>
      </c>
      <c r="H61" s="3">
        <f>15*(GST+HOUR(Moon!H61)+MINUTE(Moon!H61)/60-RA)+lng</f>
        <v>92.16300000000004</v>
      </c>
      <c r="I61" s="3">
        <f>15*(GST+HOUR(Moon!I61)+MINUTE(Moon!I61)/60-RA)+lng</f>
        <v>101.91300000000001</v>
      </c>
      <c r="J61" s="3">
        <f>15*(GST+HOUR(Moon!J61)+MINUTE(Moon!J61)/60-RA)+lng</f>
        <v>117.66300000000001</v>
      </c>
      <c r="K61" s="3">
        <f>15*(GST+HOUR(Moon!K61)+MINUTE(Moon!K61)/60-RA)+lng</f>
        <v>132.41300000000004</v>
      </c>
    </row>
    <row r="62" spans="5:11" ht="12.75">
      <c r="E62" s="3">
        <f>15*(GST+HOUR(Moon!E62)+MINUTE(Moon!E62)/60-RA)+lng</f>
        <v>254.88299999999998</v>
      </c>
      <c r="F62" s="3">
        <f>15*(GST+HOUR(Moon!F62)+MINUTE(Moon!F62)/60-RA)+lng</f>
        <v>272.6329999999999</v>
      </c>
      <c r="G62" s="3">
        <f>15*(GST+HOUR(Moon!G62)+MINUTE(Moon!G62)/60-RA)+lng</f>
        <v>-70.61700000000005</v>
      </c>
      <c r="H62" s="3">
        <f>15*(GST+HOUR(Moon!H62)+MINUTE(Moon!H62)/60-RA)+lng</f>
        <v>-58.11700000000002</v>
      </c>
      <c r="I62" s="3">
        <f>15*(GST+HOUR(Moon!I62)+MINUTE(Moon!I62)/60-RA)+lng</f>
        <v>-45.36700000000005</v>
      </c>
      <c r="J62" s="3">
        <f>15*(GST+HOUR(Moon!J62)+MINUTE(Moon!J62)/60-RA)+lng</f>
        <v>-28.867000000000026</v>
      </c>
      <c r="K62" s="3">
        <f>15*(GST+HOUR(Moon!K62)+MINUTE(Moon!K62)/60-RA)+lng</f>
        <v>-11.117000000000019</v>
      </c>
    </row>
    <row r="63" spans="5:11" ht="12.75">
      <c r="E63" s="3">
        <f>15*(GST+HOUR(Moon!E63)+MINUTE(Moon!E63)/60-RA)+lng</f>
        <v>-72.972</v>
      </c>
      <c r="F63" s="3">
        <f>15*(GST+HOUR(Moon!F63)+MINUTE(Moon!F63)/60-RA)+lng</f>
        <v>-58.471999999999994</v>
      </c>
      <c r="G63" s="3">
        <f>15*(GST+HOUR(Moon!G63)+MINUTE(Moon!G63)/60-RA)+lng</f>
        <v>-41.472</v>
      </c>
      <c r="H63" s="3">
        <f>15*(GST+HOUR(Moon!H63)+MINUTE(Moon!H63)/60-RA)+lng</f>
        <v>-33.97199999999999</v>
      </c>
      <c r="I63" s="3">
        <f>15*(GST+HOUR(Moon!I63)+MINUTE(Moon!I63)/60-RA)+lng</f>
        <v>-26.471999999999987</v>
      </c>
      <c r="J63" s="3">
        <f>15*(GST+HOUR(Moon!J63)+MINUTE(Moon!J63)/60-RA)+lng</f>
        <v>-9.471999999999994</v>
      </c>
      <c r="K63" s="3">
        <f>15*(GST+HOUR(Moon!K63)+MINUTE(Moon!K63)/60-RA)+lng</f>
        <v>5.277999999999992</v>
      </c>
    </row>
    <row r="64" spans="5:11" ht="12.75">
      <c r="E64" s="3">
        <f>15*(GST+HOUR(Moon!E64)+MINUTE(Moon!E64)/60-RA)+lng</f>
        <v>274.86800000000005</v>
      </c>
      <c r="F64" s="3">
        <f>15*(GST+HOUR(Moon!F64)+MINUTE(Moon!F64)/60-RA)+lng</f>
        <v>-59.38200000000002</v>
      </c>
      <c r="G64" s="3" t="e">
        <f>15*(GST+HOUR(Moon!G64)+MINUTE(Moon!G64)/60-RA)+lng</f>
        <v>#VALUE!</v>
      </c>
      <c r="H64" s="3">
        <f>15*(GST+HOUR(Moon!H64)+MINUTE(Moon!H64)/60-RA)+lng</f>
        <v>-46.63199999999999</v>
      </c>
      <c r="I64" s="3" t="e">
        <f>15*(GST+HOUR(Moon!I64)+MINUTE(Moon!I64)/60-RA)+lng</f>
        <v>#VALUE!</v>
      </c>
      <c r="J64" s="3">
        <f>15*(GST+HOUR(Moon!J64)+MINUTE(Moon!J64)/60-RA)+lng</f>
        <v>-33.88199999999998</v>
      </c>
      <c r="K64" s="3">
        <f>15*(GST+HOUR(Moon!K64)+MINUTE(Moon!K64)/60-RA)+lng</f>
        <v>-8.381999999999977</v>
      </c>
    </row>
    <row r="65" spans="5:11" ht="12.75">
      <c r="E65" s="3">
        <f>15*(GST+HOUR(Moon!E65)+MINUTE(Moon!E65)/60-RA)+lng</f>
        <v>155.21799999999996</v>
      </c>
      <c r="F65" s="3" t="e">
        <f>15*(GST+HOUR(Moon!F65)+MINUTE(Moon!F65)/60-RA)+lng</f>
        <v>#VALUE!</v>
      </c>
      <c r="G65" s="3" t="e">
        <f>15*(GST+HOUR(Moon!G65)+MINUTE(Moon!G65)/60-RA)+lng</f>
        <v>#VALUE!</v>
      </c>
      <c r="H65" s="3">
        <f>15*(GST+HOUR(Moon!H65)+MINUTE(Moon!H65)/60-RA)+lng</f>
        <v>185.71799999999996</v>
      </c>
      <c r="I65" s="3" t="e">
        <f>15*(GST+HOUR(Moon!I65)+MINUTE(Moon!I65)/60-RA)+lng</f>
        <v>#VALUE!</v>
      </c>
      <c r="J65" s="3" t="e">
        <f>15*(GST+HOUR(Moon!J65)+MINUTE(Moon!J65)/60-RA)+lng</f>
        <v>#VALUE!</v>
      </c>
      <c r="K65" s="3">
        <f>15*(GST+HOUR(Moon!K65)+MINUTE(Moon!K65)/60-RA)+lng</f>
        <v>216.21799999999996</v>
      </c>
    </row>
    <row r="66" spans="5:11" ht="12.75">
      <c r="E66" s="3">
        <f>15*(GST+HOUR(Moon!E66)+MINUTE(Moon!E66)/60-RA)+lng</f>
        <v>212.88800000000003</v>
      </c>
      <c r="F66" s="3" t="e">
        <f>15*(GST+HOUR(Moon!F66)+MINUTE(Moon!F66)/60-RA)+lng</f>
        <v>#VALUE!</v>
      </c>
      <c r="G66" s="3" t="e">
        <f>15*(GST+HOUR(Moon!G66)+MINUTE(Moon!G66)/60-RA)+lng</f>
        <v>#VALUE!</v>
      </c>
      <c r="H66" s="3">
        <f>15*(GST+HOUR(Moon!H66)+MINUTE(Moon!H66)/60-RA)+lng</f>
        <v>244.3880000000001</v>
      </c>
      <c r="I66" s="3" t="e">
        <f>15*(GST+HOUR(Moon!I66)+MINUTE(Moon!I66)/60-RA)+lng</f>
        <v>#VALUE!</v>
      </c>
      <c r="J66" s="3" t="e">
        <f>15*(GST+HOUR(Moon!J66)+MINUTE(Moon!J66)/60-RA)+lng</f>
        <v>#VALUE!</v>
      </c>
      <c r="K66" s="3">
        <f>15*(GST+HOUR(Moon!K66)+MINUTE(Moon!K66)/60-RA)+lng</f>
        <v>275.638</v>
      </c>
    </row>
    <row r="67" spans="5:11" ht="12.75">
      <c r="E67" s="3">
        <f>15*(GST+HOUR(Moon!E67)+MINUTE(Moon!E67)/60-RA)+lng</f>
        <v>47.878</v>
      </c>
      <c r="F67" s="3" t="e">
        <f>15*(GST+HOUR(Moon!F67)+MINUTE(Moon!F67)/60-RA)+lng</f>
        <v>#VALUE!</v>
      </c>
      <c r="G67" s="3" t="e">
        <f>15*(GST+HOUR(Moon!G67)+MINUTE(Moon!G67)/60-RA)+lng</f>
        <v>#VALUE!</v>
      </c>
      <c r="H67" s="3">
        <f>15*(GST+HOUR(Moon!H67)+MINUTE(Moon!H67)/60-RA)+lng</f>
        <v>82.62799999999999</v>
      </c>
      <c r="I67" s="3" t="e">
        <f>15*(GST+HOUR(Moon!I67)+MINUTE(Moon!I67)/60-RA)+lng</f>
        <v>#VALUE!</v>
      </c>
      <c r="J67" s="3" t="e">
        <f>15*(GST+HOUR(Moon!J67)+MINUTE(Moon!J67)/60-RA)+lng</f>
        <v>#VALUE!</v>
      </c>
      <c r="K67" s="3">
        <f>15*(GST+HOUR(Moon!K67)+MINUTE(Moon!K67)/60-RA)+lng</f>
        <v>117.37800000000001</v>
      </c>
    </row>
    <row r="68" spans="5:11" ht="12.75">
      <c r="E68" s="3">
        <f>15*(GST+HOUR(Moon!E68)+MINUTE(Moon!E68)/60-RA)+lng</f>
        <v>68.29799999999997</v>
      </c>
      <c r="F68" s="3">
        <f>15*(GST+HOUR(Moon!F68)+MINUTE(Moon!F68)/60-RA)+lng</f>
        <v>82.548</v>
      </c>
      <c r="G68" s="3">
        <f>15*(GST+HOUR(Moon!G68)+MINUTE(Moon!G68)/60-RA)+lng</f>
        <v>98.04799999999997</v>
      </c>
      <c r="H68" s="3">
        <f>15*(GST+HOUR(Moon!H68)+MINUTE(Moon!H68)/60-RA)+lng</f>
        <v>107.798</v>
      </c>
      <c r="I68" s="3">
        <f>15*(GST+HOUR(Moon!I68)+MINUTE(Moon!I68)/60-RA)+lng</f>
        <v>117.79799999999997</v>
      </c>
      <c r="J68" s="3">
        <f>15*(GST+HOUR(Moon!J68)+MINUTE(Moon!J68)/60-RA)+lng</f>
        <v>133.298</v>
      </c>
      <c r="K68" s="3">
        <f>15*(GST+HOUR(Moon!K68)+MINUTE(Moon!K68)/60-RA)+lng</f>
        <v>147.548</v>
      </c>
    </row>
    <row r="69" spans="5:11" ht="12.75">
      <c r="E69" s="3">
        <f>15*(GST+HOUR(Moon!E69)+MINUTE(Moon!E69)/60-RA)+lng</f>
        <v>37.00799999999998</v>
      </c>
      <c r="F69" s="3">
        <f>15*(GST+HOUR(Moon!F69)+MINUTE(Moon!F69)/60-RA)+lng</f>
        <v>55.75799999999998</v>
      </c>
      <c r="G69" s="3">
        <f>15*(GST+HOUR(Moon!G69)+MINUTE(Moon!G69)/60-RA)+lng</f>
        <v>75.75799999999998</v>
      </c>
      <c r="H69" s="3">
        <f>15*(GST+HOUR(Moon!H69)+MINUTE(Moon!H69)/60-RA)+lng</f>
        <v>83.25799999999998</v>
      </c>
      <c r="I69" s="3">
        <f>15*(GST+HOUR(Moon!I69)+MINUTE(Moon!I69)/60-RA)+lng</f>
        <v>91.00800000000001</v>
      </c>
      <c r="J69" s="3">
        <f>15*(GST+HOUR(Moon!J69)+MINUTE(Moon!J69)/60-RA)+lng</f>
        <v>110.75800000000001</v>
      </c>
      <c r="K69" s="3">
        <f>15*(GST+HOUR(Moon!K69)+MINUTE(Moon!K69)/60-RA)+lng</f>
        <v>129.75799999999998</v>
      </c>
    </row>
    <row r="70" spans="5:11" ht="12.75">
      <c r="E70" s="3">
        <f>15*(GST+HOUR(Moon!E70)+MINUTE(Moon!E70)/60-RA)+lng</f>
        <v>-41.221999999999994</v>
      </c>
      <c r="F70" s="3">
        <f>15*(GST+HOUR(Moon!F70)+MINUTE(Moon!F70)/60-RA)+lng</f>
        <v>-26.47199999999995</v>
      </c>
      <c r="G70" s="3">
        <f>15*(GST+HOUR(Moon!G70)+MINUTE(Moon!G70)/60-RA)+lng</f>
        <v>-8.22199999999998</v>
      </c>
      <c r="H70" s="3">
        <f>15*(GST+HOUR(Moon!H70)+MINUTE(Moon!H70)/60-RA)+lng</f>
        <v>-2.2219999999999374</v>
      </c>
      <c r="I70" s="3">
        <f>15*(GST+HOUR(Moon!I70)+MINUTE(Moon!I70)/60-RA)+lng</f>
        <v>4.02800000000002</v>
      </c>
      <c r="J70" s="3">
        <f>15*(GST+HOUR(Moon!J70)+MINUTE(Moon!J70)/60-RA)+lng</f>
        <v>22.27800000000005</v>
      </c>
      <c r="K70" s="3">
        <f>15*(GST+HOUR(Moon!K70)+MINUTE(Moon!K70)/60-RA)+lng</f>
        <v>37.028000000000006</v>
      </c>
    </row>
    <row r="71" spans="5:11" ht="12.75">
      <c r="E71" s="3">
        <f>15*(GST+HOUR(Moon!E71)+MINUTE(Moon!E71)/60-RA)+lng</f>
        <v>60.117999999999995</v>
      </c>
      <c r="F71" s="3">
        <f>15*(GST+HOUR(Moon!F71)+MINUTE(Moon!F71)/60-RA)+lng</f>
        <v>77.868</v>
      </c>
      <c r="G71" s="3">
        <f>15*(GST+HOUR(Moon!G71)+MINUTE(Moon!G71)/60-RA)+lng</f>
        <v>96.618</v>
      </c>
      <c r="H71" s="3">
        <f>15*(GST+HOUR(Moon!H71)+MINUTE(Moon!H71)/60-RA)+lng</f>
        <v>104.618</v>
      </c>
      <c r="I71" s="3">
        <f>15*(GST+HOUR(Moon!I71)+MINUTE(Moon!I71)/60-RA)+lng</f>
        <v>112.618</v>
      </c>
      <c r="J71" s="3">
        <f>15*(GST+HOUR(Moon!J71)+MINUTE(Moon!J71)/60-RA)+lng</f>
        <v>131.368</v>
      </c>
      <c r="K71" s="3">
        <f>15*(GST+HOUR(Moon!K71)+MINUTE(Moon!K71)/60-RA)+lng</f>
        <v>149.118</v>
      </c>
    </row>
    <row r="72" spans="5:11" ht="12.75">
      <c r="E72" s="3">
        <f>15*(GST+HOUR(Moon!E72)+MINUTE(Moon!E72)/60-RA)+lng</f>
        <v>175.13800000000006</v>
      </c>
      <c r="F72" s="3" t="e">
        <f>15*(GST+HOUR(Moon!F72)+MINUTE(Moon!F72)/60-RA)+lng</f>
        <v>#VALUE!</v>
      </c>
      <c r="G72" s="3" t="e">
        <f>15*(GST+HOUR(Moon!G72)+MINUTE(Moon!G72)/60-RA)+lng</f>
        <v>#VALUE!</v>
      </c>
      <c r="H72" s="3">
        <f>15*(GST+HOUR(Moon!H72)+MINUTE(Moon!H72)/60-RA)+lng</f>
        <v>203.63800000000003</v>
      </c>
      <c r="I72" s="3" t="e">
        <f>15*(GST+HOUR(Moon!I72)+MINUTE(Moon!I72)/60-RA)+lng</f>
        <v>#VALUE!</v>
      </c>
      <c r="J72" s="3" t="e">
        <f>15*(GST+HOUR(Moon!J72)+MINUTE(Moon!J72)/60-RA)+lng</f>
        <v>#VALUE!</v>
      </c>
      <c r="K72" s="3">
        <f>15*(GST+HOUR(Moon!K72)+MINUTE(Moon!K72)/60-RA)+lng</f>
        <v>232.3880000000001</v>
      </c>
    </row>
    <row r="73" spans="5:11" ht="12.75">
      <c r="E73" s="3">
        <f>15*(GST+HOUR(Moon!E73)+MINUTE(Moon!E73)/60-RA)+lng</f>
        <v>80.13800000000003</v>
      </c>
      <c r="F73" s="3" t="e">
        <f>15*(GST+HOUR(Moon!F73)+MINUTE(Moon!F73)/60-RA)+lng</f>
        <v>#VALUE!</v>
      </c>
      <c r="G73" s="3" t="e">
        <f>15*(GST+HOUR(Moon!G73)+MINUTE(Moon!G73)/60-RA)+lng</f>
        <v>#VALUE!</v>
      </c>
      <c r="H73" s="3">
        <f>15*(GST+HOUR(Moon!H73)+MINUTE(Moon!H73)/60-RA)+lng</f>
        <v>86.88799999999995</v>
      </c>
      <c r="I73" s="3" t="e">
        <f>15*(GST+HOUR(Moon!I73)+MINUTE(Moon!I73)/60-RA)+lng</f>
        <v>#VALUE!</v>
      </c>
      <c r="J73" s="3" t="e">
        <f>15*(GST+HOUR(Moon!J73)+MINUTE(Moon!J73)/60-RA)+lng</f>
        <v>#VALUE!</v>
      </c>
      <c r="K73" s="3">
        <f>15*(GST+HOUR(Moon!K73)+MINUTE(Moon!K73)/60-RA)+lng</f>
        <v>93.388</v>
      </c>
    </row>
    <row r="74" spans="5:11" ht="12.75">
      <c r="E74" s="3">
        <f>15*(GST+HOUR(Moon!E74)+MINUTE(Moon!E74)/60-RA)+lng</f>
        <v>199.84299999999996</v>
      </c>
      <c r="F74" s="3" t="e">
        <f>15*(GST+HOUR(Moon!F74)+MINUTE(Moon!F74)/60-RA)+lng</f>
        <v>#VALUE!</v>
      </c>
      <c r="G74" s="3" t="e">
        <f>15*(GST+HOUR(Moon!G74)+MINUTE(Moon!G74)/60-RA)+lng</f>
        <v>#VALUE!</v>
      </c>
      <c r="H74" s="3">
        <f>15*(GST+HOUR(Moon!H74)+MINUTE(Moon!H74)/60-RA)+lng</f>
        <v>231.09300000000002</v>
      </c>
      <c r="I74" s="3" t="e">
        <f>15*(GST+HOUR(Moon!I74)+MINUTE(Moon!I74)/60-RA)+lng</f>
        <v>#VALUE!</v>
      </c>
      <c r="J74" s="3" t="e">
        <f>15*(GST+HOUR(Moon!J74)+MINUTE(Moon!J74)/60-RA)+lng</f>
        <v>#VALUE!</v>
      </c>
      <c r="K74" s="3">
        <f>15*(GST+HOUR(Moon!K74)+MINUTE(Moon!K74)/60-RA)+lng</f>
        <v>262.093</v>
      </c>
    </row>
    <row r="75" spans="5:11" ht="12.75">
      <c r="E75" s="3">
        <f>15*(GST+HOUR(Moon!E75)+MINUTE(Moon!E75)/60-RA)+lng</f>
        <v>11.892999999999986</v>
      </c>
      <c r="F75" s="3">
        <f>15*(GST+HOUR(Moon!F75)+MINUTE(Moon!F75)/60-RA)+lng</f>
        <v>42.89299999999999</v>
      </c>
      <c r="G75" s="3" t="e">
        <f>15*(GST+HOUR(Moon!G75)+MINUTE(Moon!G75)/60-RA)+lng</f>
        <v>#VALUE!</v>
      </c>
      <c r="H75" s="3">
        <f>15*(GST+HOUR(Moon!H75)+MINUTE(Moon!H75)/60-RA)+lng</f>
        <v>49.64299999999997</v>
      </c>
      <c r="I75" s="3" t="e">
        <f>15*(GST+HOUR(Moon!I75)+MINUTE(Moon!I75)/60-RA)+lng</f>
        <v>#VALUE!</v>
      </c>
      <c r="J75" s="3">
        <f>15*(GST+HOUR(Moon!J75)+MINUTE(Moon!J75)/60-RA)+lng</f>
        <v>56.642999999999944</v>
      </c>
      <c r="K75" s="3">
        <f>15*(GST+HOUR(Moon!K75)+MINUTE(Moon!K75)/60-RA)+lng</f>
        <v>87.643</v>
      </c>
    </row>
    <row r="76" spans="5:11" ht="12.75">
      <c r="E76" s="3">
        <f>15*(GST+HOUR(Moon!E76)+MINUTE(Moon!E76)/60-RA)+lng</f>
        <v>-58.91199999999998</v>
      </c>
      <c r="F76" s="3">
        <f>15*(GST+HOUR(Moon!F76)+MINUTE(Moon!F76)/60-RA)+lng</f>
        <v>-41.16199999999997</v>
      </c>
      <c r="G76" s="3" t="e">
        <f>15*(GST+HOUR(Moon!G76)+MINUTE(Moon!G76)/60-RA)+lng</f>
        <v>#VALUE!</v>
      </c>
      <c r="H76" s="3">
        <f>15*(GST+HOUR(Moon!H76)+MINUTE(Moon!H76)/60-RA)+lng</f>
        <v>-24.662000000000006</v>
      </c>
      <c r="I76" s="3" t="e">
        <f>15*(GST+HOUR(Moon!I76)+MINUTE(Moon!I76)/60-RA)+lng</f>
        <v>#VALUE!</v>
      </c>
      <c r="J76" s="3">
        <f>15*(GST+HOUR(Moon!J76)+MINUTE(Moon!J76)/60-RA)+lng</f>
        <v>-7.911999999999992</v>
      </c>
      <c r="K76" s="3">
        <f>15*(GST+HOUR(Moon!K76)+MINUTE(Moon!K76)/60-RA)+lng</f>
        <v>9.588000000000022</v>
      </c>
    </row>
    <row r="77" spans="5:11" ht="12.75">
      <c r="E77" s="3">
        <f>15*(GST+HOUR(Moon!E77)+MINUTE(Moon!E77)/60-RA)+lng</f>
        <v>-8.191999999999993</v>
      </c>
      <c r="F77" s="3">
        <f>15*(GST+HOUR(Moon!F77)+MINUTE(Moon!F77)/60-RA)+lng</f>
        <v>10.308000000000021</v>
      </c>
      <c r="G77" s="3">
        <f>15*(GST+HOUR(Moon!G77)+MINUTE(Moon!G77)/60-RA)+lng</f>
        <v>28.05800000000005</v>
      </c>
      <c r="H77" s="3">
        <f>15*(GST+HOUR(Moon!H77)+MINUTE(Moon!H77)/60-RA)+lng</f>
        <v>38.55800000000005</v>
      </c>
      <c r="I77" s="3">
        <f>15*(GST+HOUR(Moon!I77)+MINUTE(Moon!I77)/60-RA)+lng</f>
        <v>48.80800000000005</v>
      </c>
      <c r="J77" s="3">
        <f>15*(GST+HOUR(Moon!J77)+MINUTE(Moon!J77)/60-RA)+lng</f>
        <v>66.55800000000005</v>
      </c>
      <c r="K77" s="3">
        <f>15*(GST+HOUR(Moon!K77)+MINUTE(Moon!K77)/60-RA)+lng</f>
        <v>85.05800000000005</v>
      </c>
    </row>
    <row r="78" spans="5:11" ht="12.75">
      <c r="E78" s="3">
        <f>15*(GST+HOUR(Moon!E78)+MINUTE(Moon!E78)/60-RA)+lng</f>
        <v>178.983</v>
      </c>
      <c r="F78" s="3">
        <f>15*(GST+HOUR(Moon!F78)+MINUTE(Moon!F78)/60-RA)+lng</f>
        <v>193.23299999999995</v>
      </c>
      <c r="G78" s="3">
        <f>15*(GST+HOUR(Moon!G78)+MINUTE(Moon!G78)/60-RA)+lng</f>
        <v>207.733</v>
      </c>
      <c r="H78" s="3">
        <f>15*(GST+HOUR(Moon!H78)+MINUTE(Moon!H78)/60-RA)+lng</f>
        <v>220.233</v>
      </c>
      <c r="I78" s="3">
        <f>15*(GST+HOUR(Moon!I78)+MINUTE(Moon!I78)/60-RA)+lng</f>
        <v>232.73299999999995</v>
      </c>
      <c r="J78" s="3">
        <f>15*(GST+HOUR(Moon!J78)+MINUTE(Moon!J78)/60-RA)+lng</f>
        <v>247.23299999999995</v>
      </c>
      <c r="K78" s="3">
        <f>15*(GST+HOUR(Moon!K78)+MINUTE(Moon!K78)/60-RA)+lng</f>
        <v>261.483</v>
      </c>
    </row>
    <row r="79" spans="5:11" ht="12.75">
      <c r="E79" s="3">
        <f>15*(GST+HOUR(Moon!E79)+MINUTE(Moon!E79)/60-RA)+lng</f>
        <v>43.33300000000001</v>
      </c>
      <c r="F79" s="3">
        <f>15*(GST+HOUR(Moon!F79)+MINUTE(Moon!F79)/60-RA)+lng</f>
        <v>60.583</v>
      </c>
      <c r="G79" s="3">
        <f>15*(GST+HOUR(Moon!G79)+MINUTE(Moon!G79)/60-RA)+lng</f>
        <v>81.58299999999997</v>
      </c>
      <c r="H79" s="3">
        <f>15*(GST+HOUR(Moon!H79)+MINUTE(Moon!H79)/60-RA)+lng</f>
        <v>86.08299999999997</v>
      </c>
      <c r="I79" s="3">
        <f>15*(GST+HOUR(Moon!I79)+MINUTE(Moon!I79)/60-RA)+lng</f>
        <v>90.83299999999997</v>
      </c>
      <c r="J79" s="3">
        <f>15*(GST+HOUR(Moon!J79)+MINUTE(Moon!J79)/60-RA)+lng</f>
        <v>111.58299999999997</v>
      </c>
      <c r="K79" s="3">
        <f>15*(GST+HOUR(Moon!K79)+MINUTE(Moon!K79)/60-RA)+lng</f>
        <v>129.083</v>
      </c>
    </row>
    <row r="80" spans="5:11" ht="12.75">
      <c r="E80" s="3">
        <f>15*(GST+HOUR(Moon!E80)+MINUTE(Moon!E80)/60-RA)+lng</f>
        <v>-5.897000000000034</v>
      </c>
      <c r="F80" s="3">
        <f>15*(GST+HOUR(Moon!F80)+MINUTE(Moon!F80)/60-RA)+lng</f>
        <v>13.35299999999998</v>
      </c>
      <c r="G80" s="3" t="e">
        <f>15*(GST+HOUR(Moon!G80)+MINUTE(Moon!G80)/60-RA)+lng</f>
        <v>#VALUE!</v>
      </c>
      <c r="H80" s="3">
        <f>15*(GST+HOUR(Moon!H80)+MINUTE(Moon!H80)/60-RA)+lng</f>
        <v>33.60299999999995</v>
      </c>
      <c r="I80" s="3" t="e">
        <f>15*(GST+HOUR(Moon!I80)+MINUTE(Moon!I80)/60-RA)+lng</f>
        <v>#VALUE!</v>
      </c>
      <c r="J80" s="3">
        <f>15*(GST+HOUR(Moon!J80)+MINUTE(Moon!J80)/60-RA)+lng</f>
        <v>53.602999999999994</v>
      </c>
      <c r="K80" s="3">
        <f>15*(GST+HOUR(Moon!K80)+MINUTE(Moon!K80)/60-RA)+lng</f>
        <v>73.10299999999995</v>
      </c>
    </row>
    <row r="81" spans="5:11" ht="12.75">
      <c r="E81" s="3">
        <f>15*(GST+HOUR(Moon!E81)+MINUTE(Moon!E81)/60-RA)+lng</f>
        <v>212.90800000000007</v>
      </c>
      <c r="F81" s="3" t="e">
        <f>15*(GST+HOUR(Moon!F81)+MINUTE(Moon!F81)/60-RA)+lng</f>
        <v>#VALUE!</v>
      </c>
      <c r="G81" s="3" t="e">
        <f>15*(GST+HOUR(Moon!G81)+MINUTE(Moon!G81)/60-RA)+lng</f>
        <v>#VALUE!</v>
      </c>
      <c r="H81" s="3">
        <f>15*(GST+HOUR(Moon!H81)+MINUTE(Moon!H81)/60-RA)+lng</f>
        <v>242.90800000000007</v>
      </c>
      <c r="I81" s="3" t="e">
        <f>15*(GST+HOUR(Moon!I81)+MINUTE(Moon!I81)/60-RA)+lng</f>
        <v>#VALUE!</v>
      </c>
      <c r="J81" s="3" t="e">
        <f>15*(GST+HOUR(Moon!J81)+MINUTE(Moon!J81)/60-RA)+lng</f>
        <v>#VALUE!</v>
      </c>
      <c r="K81" s="3">
        <f>15*(GST+HOUR(Moon!K81)+MINUTE(Moon!K81)/60-RA)+lng</f>
        <v>272.9080000000001</v>
      </c>
    </row>
    <row r="82" spans="5:11" ht="12.75">
      <c r="E82" s="3">
        <f>15*(GST+HOUR(Moon!E82)+MINUTE(Moon!E82)/60-RA)+lng</f>
        <v>212.03800000000012</v>
      </c>
      <c r="F82" s="3" t="e">
        <f>15*(GST+HOUR(Moon!F82)+MINUTE(Moon!F82)/60-RA)+lng</f>
        <v>#VALUE!</v>
      </c>
      <c r="G82" s="3" t="e">
        <f>15*(GST+HOUR(Moon!G82)+MINUTE(Moon!G82)/60-RA)+lng</f>
        <v>#VALUE!</v>
      </c>
      <c r="H82" s="3">
        <f>15*(GST+HOUR(Moon!H82)+MINUTE(Moon!H82)/60-RA)+lng</f>
        <v>238.28800000000012</v>
      </c>
      <c r="I82" s="3" t="e">
        <f>15*(GST+HOUR(Moon!I82)+MINUTE(Moon!I82)/60-RA)+lng</f>
        <v>#VALUE!</v>
      </c>
      <c r="J82" s="3" t="e">
        <f>15*(GST+HOUR(Moon!J82)+MINUTE(Moon!J82)/60-RA)+lng</f>
        <v>#VALUE!</v>
      </c>
      <c r="K82" s="3">
        <f>15*(GST+HOUR(Moon!K82)+MINUTE(Moon!K82)/60-RA)+lng</f>
        <v>264.5380000000001</v>
      </c>
    </row>
    <row r="83" spans="5:11" ht="12.75">
      <c r="E83" s="3">
        <f>15*(GST+HOUR(Moon!E83)+MINUTE(Moon!E83)/60-RA)+lng</f>
        <v>85.63800000000003</v>
      </c>
      <c r="F83" s="3" t="e">
        <f>15*(GST+HOUR(Moon!F83)+MINUTE(Moon!F83)/60-RA)+lng</f>
        <v>#VALUE!</v>
      </c>
      <c r="G83" s="3" t="e">
        <f>15*(GST+HOUR(Moon!G83)+MINUTE(Moon!G83)/60-RA)+lng</f>
        <v>#VALUE!</v>
      </c>
      <c r="H83" s="3">
        <f>15*(GST+HOUR(Moon!H83)+MINUTE(Moon!H83)/60-RA)+lng</f>
        <v>99.63800000000003</v>
      </c>
      <c r="I83" s="3" t="e">
        <f>15*(GST+HOUR(Moon!I83)+MINUTE(Moon!I83)/60-RA)+lng</f>
        <v>#VALUE!</v>
      </c>
      <c r="J83" s="3" t="e">
        <f>15*(GST+HOUR(Moon!J83)+MINUTE(Moon!J83)/60-RA)+lng</f>
        <v>#VALUE!</v>
      </c>
      <c r="K83" s="3">
        <f>15*(GST+HOUR(Moon!K83)+MINUTE(Moon!K83)/60-RA)+lng</f>
        <v>113.38800000000009</v>
      </c>
    </row>
    <row r="84" spans="5:11" ht="12.75">
      <c r="E84" s="3">
        <f>15*(GST+HOUR(Moon!E84)+MINUTE(Moon!E84)/60-RA)+lng</f>
        <v>282.063</v>
      </c>
      <c r="F84" s="3">
        <f>15*(GST+HOUR(Moon!F84)+MINUTE(Moon!F84)/60-RA)+lng</f>
        <v>-54.93699999999999</v>
      </c>
      <c r="G84" s="3" t="e">
        <f>15*(GST+HOUR(Moon!G84)+MINUTE(Moon!G84)/60-RA)+lng</f>
        <v>#VALUE!</v>
      </c>
      <c r="H84" s="3">
        <f>15*(GST+HOUR(Moon!H84)+MINUTE(Moon!H84)/60-RA)+lng</f>
        <v>-46.187</v>
      </c>
      <c r="I84" s="3" t="e">
        <f>15*(GST+HOUR(Moon!I84)+MINUTE(Moon!I84)/60-RA)+lng</f>
        <v>#VALUE!</v>
      </c>
      <c r="J84" s="3">
        <f>15*(GST+HOUR(Moon!J84)+MINUTE(Moon!J84)/60-RA)+lng</f>
        <v>-37.187000000000005</v>
      </c>
      <c r="K84" s="3">
        <f>15*(GST+HOUR(Moon!K84)+MINUTE(Moon!K84)/60-RA)+lng</f>
        <v>-14.18699999999999</v>
      </c>
    </row>
    <row r="85" spans="5:11" ht="12.75">
      <c r="E85" s="3">
        <f>15*(GST+HOUR(Moon!E85)+MINUTE(Moon!E85)/60-RA)+lng</f>
        <v>217.41800000000006</v>
      </c>
      <c r="F85" s="3">
        <f>15*(GST+HOUR(Moon!F85)+MINUTE(Moon!F85)/60-RA)+lng</f>
        <v>236.16800000000006</v>
      </c>
      <c r="G85" s="3" t="e">
        <f>15*(GST+HOUR(Moon!G85)+MINUTE(Moon!G85)/60-RA)+lng</f>
        <v>#VALUE!</v>
      </c>
      <c r="H85" s="3">
        <f>15*(GST+HOUR(Moon!H85)+MINUTE(Moon!H85)/60-RA)+lng</f>
        <v>260.41800000000006</v>
      </c>
      <c r="I85" s="3" t="e">
        <f>15*(GST+HOUR(Moon!I85)+MINUTE(Moon!I85)/60-RA)+lng</f>
        <v>#VALUE!</v>
      </c>
      <c r="J85" s="3">
        <f>15*(GST+HOUR(Moon!J85)+MINUTE(Moon!J85)/60-RA)+lng</f>
        <v>284.66800000000006</v>
      </c>
      <c r="K85" s="3">
        <f>15*(GST+HOUR(Moon!K85)+MINUTE(Moon!K85)/60-RA)+lng</f>
        <v>-56.58200000000001</v>
      </c>
    </row>
    <row r="86" spans="5:11" ht="12.75">
      <c r="E86" s="3">
        <f>15*(GST+HOUR(Moon!E86)+MINUTE(Moon!E86)/60-RA)+lng</f>
        <v>115.17300000000006</v>
      </c>
      <c r="F86" s="3">
        <f>15*(GST+HOUR(Moon!F86)+MINUTE(Moon!F86)/60-RA)+lng</f>
        <v>131.17300000000003</v>
      </c>
      <c r="G86" s="3">
        <f>15*(GST+HOUR(Moon!G86)+MINUTE(Moon!G86)/60-RA)+lng</f>
        <v>147.673</v>
      </c>
      <c r="H86" s="3">
        <f>15*(GST+HOUR(Moon!H86)+MINUTE(Moon!H86)/60-RA)+lng</f>
        <v>157.173</v>
      </c>
      <c r="I86" s="3">
        <f>15*(GST+HOUR(Moon!I86)+MINUTE(Moon!I86)/60-RA)+lng</f>
        <v>166.92300000000003</v>
      </c>
      <c r="J86" s="3">
        <f>15*(GST+HOUR(Moon!J86)+MINUTE(Moon!J86)/60-RA)+lng</f>
        <v>183.423</v>
      </c>
      <c r="K86" s="3">
        <f>15*(GST+HOUR(Moon!K86)+MINUTE(Moon!K86)/60-RA)+lng</f>
        <v>199.173</v>
      </c>
    </row>
    <row r="87" spans="5:11" ht="12.75">
      <c r="E87" s="3">
        <f>15*(GST+HOUR(Moon!E87)+MINUTE(Moon!E87)/60-RA)+lng</f>
        <v>-28.486999999999988</v>
      </c>
      <c r="F87" s="3">
        <f>15*(GST+HOUR(Moon!F87)+MINUTE(Moon!F87)/60-RA)+lng</f>
        <v>-13.237000000000002</v>
      </c>
      <c r="G87" s="3">
        <f>15*(GST+HOUR(Moon!G87)+MINUTE(Moon!G87)/60-RA)+lng</f>
        <v>2.762999999999991</v>
      </c>
      <c r="H87" s="3">
        <f>15*(GST+HOUR(Moon!H87)+MINUTE(Moon!H87)/60-RA)+lng</f>
        <v>13.763000000000005</v>
      </c>
      <c r="I87" s="3">
        <f>15*(GST+HOUR(Moon!I87)+MINUTE(Moon!I87)/60-RA)+lng</f>
        <v>25.013000000000005</v>
      </c>
      <c r="J87" s="3">
        <f>15*(GST+HOUR(Moon!J87)+MINUTE(Moon!J87)/60-RA)+lng</f>
        <v>40.76300000000002</v>
      </c>
      <c r="K87" s="3">
        <f>15*(GST+HOUR(Moon!K87)+MINUTE(Moon!K87)/60-RA)+lng</f>
        <v>56.26299999999998</v>
      </c>
    </row>
    <row r="88" spans="5:11" ht="12.75">
      <c r="E88" s="3">
        <f>15*(GST+HOUR(Moon!E88)+MINUTE(Moon!E88)/60-RA)+lng</f>
        <v>221.128</v>
      </c>
      <c r="F88" s="3">
        <f>15*(GST+HOUR(Moon!F88)+MINUTE(Moon!F88)/60-RA)+lng</f>
        <v>239.378</v>
      </c>
      <c r="G88" s="3">
        <f>15*(GST+HOUR(Moon!G88)+MINUTE(Moon!G88)/60-RA)+lng</f>
        <v>260.378</v>
      </c>
      <c r="H88" s="3">
        <f>15*(GST+HOUR(Moon!H88)+MINUTE(Moon!H88)/60-RA)+lng</f>
        <v>265.378</v>
      </c>
      <c r="I88" s="3">
        <f>15*(GST+HOUR(Moon!I88)+MINUTE(Moon!I88)/60-RA)+lng</f>
        <v>270.628</v>
      </c>
      <c r="J88" s="3">
        <f>15*(GST+HOUR(Moon!J88)+MINUTE(Moon!J88)/60-RA)+lng</f>
        <v>-68.372</v>
      </c>
      <c r="K88" s="3">
        <f>15*(GST+HOUR(Moon!K88)+MINUTE(Moon!K88)/60-RA)+lng</f>
        <v>-50.122</v>
      </c>
    </row>
    <row r="89" spans="5:11" ht="12.75">
      <c r="E89" s="3" t="e">
        <f>15*(GST+HOUR(Moon!E89)+MINUTE(Moon!E89)/60-RA)+lng</f>
        <v>#VALUE!</v>
      </c>
      <c r="F89" s="3" t="e">
        <f>15*(GST+HOUR(Moon!F89)+MINUTE(Moon!F89)/60-RA)+lng</f>
        <v>#VALUE!</v>
      </c>
      <c r="G89" s="3" t="e">
        <f>15*(GST+HOUR(Moon!G89)+MINUTE(Moon!G89)/60-RA)+lng</f>
        <v>#VALUE!</v>
      </c>
      <c r="H89" s="3" t="e">
        <f>15*(GST+HOUR(Moon!H89)+MINUTE(Moon!H89)/60-RA)+lng</f>
        <v>#VALUE!</v>
      </c>
      <c r="I89" s="3" t="e">
        <f>15*(GST+HOUR(Moon!I89)+MINUTE(Moon!I89)/60-RA)+lng</f>
        <v>#VALUE!</v>
      </c>
      <c r="J89" s="3" t="e">
        <f>15*(GST+HOUR(Moon!J89)+MINUTE(Moon!J89)/60-RA)+lng</f>
        <v>#VALUE!</v>
      </c>
      <c r="K89" s="3" t="e">
        <f>15*(GST+HOUR(Moon!K89)+MINUTE(Moon!K89)/60-RA)+lng</f>
        <v>#VALUE!</v>
      </c>
    </row>
    <row r="90" spans="5:11" ht="12.75">
      <c r="E90" s="3" t="e">
        <f>15*(GST+HOUR(Moon!E90)+MINUTE(Moon!E90)/60-RA)+lng</f>
        <v>#VALUE!</v>
      </c>
      <c r="F90" s="3" t="e">
        <f>15*(GST+HOUR(Moon!F90)+MINUTE(Moon!F90)/60-RA)+lng</f>
        <v>#VALUE!</v>
      </c>
      <c r="G90" s="3" t="e">
        <f>15*(GST+HOUR(Moon!G90)+MINUTE(Moon!G90)/60-RA)+lng</f>
        <v>#VALUE!</v>
      </c>
      <c r="H90" s="3" t="e">
        <f>15*(GST+HOUR(Moon!H90)+MINUTE(Moon!H90)/60-RA)+lng</f>
        <v>#VALUE!</v>
      </c>
      <c r="I90" s="3" t="e">
        <f>15*(GST+HOUR(Moon!I90)+MINUTE(Moon!I90)/60-RA)+lng</f>
        <v>#VALUE!</v>
      </c>
      <c r="J90" s="3" t="e">
        <f>15*(GST+HOUR(Moon!J90)+MINUTE(Moon!J90)/60-RA)+lng</f>
        <v>#VALUE!</v>
      </c>
      <c r="K90" s="3" t="e">
        <f>15*(GST+HOUR(Moon!K90)+MINUTE(Moon!K90)/60-RA)+lng</f>
        <v>#VALUE!</v>
      </c>
    </row>
    <row r="91" spans="5:11" ht="12.75">
      <c r="E91" s="3" t="e">
        <f>15*(GST+HOUR(Moon!E91)+MINUTE(Moon!E91)/60-RA)+lng</f>
        <v>#VALUE!</v>
      </c>
      <c r="F91" s="3" t="e">
        <f>15*(GST+HOUR(Moon!F91)+MINUTE(Moon!F91)/60-RA)+lng</f>
        <v>#VALUE!</v>
      </c>
      <c r="G91" s="3" t="e">
        <f>15*(GST+HOUR(Moon!G91)+MINUTE(Moon!G91)/60-RA)+lng</f>
        <v>#VALUE!</v>
      </c>
      <c r="H91" s="3" t="e">
        <f>15*(GST+HOUR(Moon!H91)+MINUTE(Moon!H91)/60-RA)+lng</f>
        <v>#VALUE!</v>
      </c>
      <c r="I91" s="3" t="e">
        <f>15*(GST+HOUR(Moon!I91)+MINUTE(Moon!I91)/60-RA)+lng</f>
        <v>#VALUE!</v>
      </c>
      <c r="J91" s="3" t="e">
        <f>15*(GST+HOUR(Moon!J91)+MINUTE(Moon!J91)/60-RA)+lng</f>
        <v>#VALUE!</v>
      </c>
      <c r="K91" s="3" t="e">
        <f>15*(GST+HOUR(Moon!K91)+MINUTE(Moon!K91)/60-RA)+lng</f>
        <v>#VALUE!</v>
      </c>
    </row>
    <row r="92" spans="5:11" ht="12.75">
      <c r="E92" s="3" t="e">
        <f>15*(GST+HOUR(Moon!E92)+MINUTE(Moon!E92)/60-RA)+lng</f>
        <v>#VALUE!</v>
      </c>
      <c r="F92" s="3" t="e">
        <f>15*(GST+HOUR(Moon!F92)+MINUTE(Moon!F92)/60-RA)+lng</f>
        <v>#VALUE!</v>
      </c>
      <c r="G92" s="3" t="e">
        <f>15*(GST+HOUR(Moon!G92)+MINUTE(Moon!G92)/60-RA)+lng</f>
        <v>#VALUE!</v>
      </c>
      <c r="H92" s="3" t="e">
        <f>15*(GST+HOUR(Moon!H92)+MINUTE(Moon!H92)/60-RA)+lng</f>
        <v>#VALUE!</v>
      </c>
      <c r="I92" s="3" t="e">
        <f>15*(GST+HOUR(Moon!I92)+MINUTE(Moon!I92)/60-RA)+lng</f>
        <v>#VALUE!</v>
      </c>
      <c r="J92" s="3" t="e">
        <f>15*(GST+HOUR(Moon!J92)+MINUTE(Moon!J92)/60-RA)+lng</f>
        <v>#VALUE!</v>
      </c>
      <c r="K92" s="3" t="e">
        <f>15*(GST+HOUR(Moon!K92)+MINUTE(Moon!K92)/60-RA)+lng</f>
        <v>#VALUE!</v>
      </c>
    </row>
    <row r="93" spans="5:11" ht="12.75">
      <c r="E93" s="3" t="e">
        <f>15*(GST+HOUR(Moon!E93)+MINUTE(Moon!E93)/60-RA)+lng</f>
        <v>#VALUE!</v>
      </c>
      <c r="F93" s="3" t="e">
        <f>15*(GST+HOUR(Moon!F93)+MINUTE(Moon!F93)/60-RA)+lng</f>
        <v>#VALUE!</v>
      </c>
      <c r="G93" s="3" t="e">
        <f>15*(GST+HOUR(Moon!G93)+MINUTE(Moon!G93)/60-RA)+lng</f>
        <v>#VALUE!</v>
      </c>
      <c r="H93" s="3" t="e">
        <f>15*(GST+HOUR(Moon!H93)+MINUTE(Moon!H93)/60-RA)+lng</f>
        <v>#VALUE!</v>
      </c>
      <c r="I93" s="3" t="e">
        <f>15*(GST+HOUR(Moon!I93)+MINUTE(Moon!I93)/60-RA)+lng</f>
        <v>#VALUE!</v>
      </c>
      <c r="J93" s="3" t="e">
        <f>15*(GST+HOUR(Moon!J93)+MINUTE(Moon!J93)/60-RA)+lng</f>
        <v>#VALUE!</v>
      </c>
      <c r="K93" s="3" t="e">
        <f>15*(GST+HOUR(Moon!K93)+MINUTE(Moon!K93)/60-RA)+lng</f>
        <v>#VALUE!</v>
      </c>
    </row>
    <row r="94" spans="5:11" ht="12.75">
      <c r="E94" s="3" t="e">
        <f>15*(GST+HOUR(Moon!E94)+MINUTE(Moon!E94)/60-RA)+lng</f>
        <v>#VALUE!</v>
      </c>
      <c r="F94" s="3" t="e">
        <f>15*(GST+HOUR(Moon!F94)+MINUTE(Moon!F94)/60-RA)+lng</f>
        <v>#VALUE!</v>
      </c>
      <c r="G94" s="3" t="e">
        <f>15*(GST+HOUR(Moon!G94)+MINUTE(Moon!G94)/60-RA)+lng</f>
        <v>#VALUE!</v>
      </c>
      <c r="H94" s="3" t="e">
        <f>15*(GST+HOUR(Moon!H94)+MINUTE(Moon!H94)/60-RA)+lng</f>
        <v>#VALUE!</v>
      </c>
      <c r="I94" s="3" t="e">
        <f>15*(GST+HOUR(Moon!I94)+MINUTE(Moon!I94)/60-RA)+lng</f>
        <v>#VALUE!</v>
      </c>
      <c r="J94" s="3" t="e">
        <f>15*(GST+HOUR(Moon!J94)+MINUTE(Moon!J94)/60-RA)+lng</f>
        <v>#VALUE!</v>
      </c>
      <c r="K94" s="3" t="e">
        <f>15*(GST+HOUR(Moon!K94)+MINUTE(Moon!K94)/60-RA)+lng</f>
        <v>#VALUE!</v>
      </c>
    </row>
    <row r="95" spans="5:11" ht="12.75">
      <c r="E95" s="3" t="e">
        <f>15*(GST+HOUR(Moon!E95)+MINUTE(Moon!E95)/60-RA)+lng</f>
        <v>#VALUE!</v>
      </c>
      <c r="F95" s="3" t="e">
        <f>15*(GST+HOUR(Moon!F95)+MINUTE(Moon!F95)/60-RA)+lng</f>
        <v>#VALUE!</v>
      </c>
      <c r="G95" s="3" t="e">
        <f>15*(GST+HOUR(Moon!G95)+MINUTE(Moon!G95)/60-RA)+lng</f>
        <v>#VALUE!</v>
      </c>
      <c r="H95" s="3" t="e">
        <f>15*(GST+HOUR(Moon!H95)+MINUTE(Moon!H95)/60-RA)+lng</f>
        <v>#VALUE!</v>
      </c>
      <c r="I95" s="3" t="e">
        <f>15*(GST+HOUR(Moon!I95)+MINUTE(Moon!I95)/60-RA)+lng</f>
        <v>#VALUE!</v>
      </c>
      <c r="J95" s="3" t="e">
        <f>15*(GST+HOUR(Moon!J95)+MINUTE(Moon!J95)/60-RA)+lng</f>
        <v>#VALUE!</v>
      </c>
      <c r="K95" s="3" t="e">
        <f>15*(GST+HOUR(Moon!K95)+MINUTE(Moon!K95)/60-RA)+lng</f>
        <v>#VALUE!</v>
      </c>
    </row>
    <row r="96" spans="5:11" ht="12.75">
      <c r="E96" s="3" t="e">
        <f>15*(GST+HOUR(Moon!E96)+MINUTE(Moon!E96)/60-RA)+lng</f>
        <v>#VALUE!</v>
      </c>
      <c r="F96" s="3" t="e">
        <f>15*(GST+HOUR(Moon!F96)+MINUTE(Moon!F96)/60-RA)+lng</f>
        <v>#VALUE!</v>
      </c>
      <c r="G96" s="3" t="e">
        <f>15*(GST+HOUR(Moon!G96)+MINUTE(Moon!G96)/60-RA)+lng</f>
        <v>#VALUE!</v>
      </c>
      <c r="H96" s="3" t="e">
        <f>15*(GST+HOUR(Moon!H96)+MINUTE(Moon!H96)/60-RA)+lng</f>
        <v>#VALUE!</v>
      </c>
      <c r="I96" s="3" t="e">
        <f>15*(GST+HOUR(Moon!I96)+MINUTE(Moon!I96)/60-RA)+lng</f>
        <v>#VALUE!</v>
      </c>
      <c r="J96" s="3" t="e">
        <f>15*(GST+HOUR(Moon!J96)+MINUTE(Moon!J96)/60-RA)+lng</f>
        <v>#VALUE!</v>
      </c>
      <c r="K96" s="3" t="e">
        <f>15*(GST+HOUR(Moon!K96)+MINUTE(Moon!K96)/60-RA)+lng</f>
        <v>#VALUE!</v>
      </c>
    </row>
    <row r="97" spans="5:11" ht="12.75">
      <c r="E97" s="3" t="e">
        <f>15*(GST+HOUR(Moon!E97)+MINUTE(Moon!E97)/60-RA)+lng</f>
        <v>#VALUE!</v>
      </c>
      <c r="F97" s="3" t="e">
        <f>15*(GST+HOUR(Moon!F97)+MINUTE(Moon!F97)/60-RA)+lng</f>
        <v>#VALUE!</v>
      </c>
      <c r="G97" s="3" t="e">
        <f>15*(GST+HOUR(Moon!G97)+MINUTE(Moon!G97)/60-RA)+lng</f>
        <v>#VALUE!</v>
      </c>
      <c r="H97" s="3" t="e">
        <f>15*(GST+HOUR(Moon!H97)+MINUTE(Moon!H97)/60-RA)+lng</f>
        <v>#VALUE!</v>
      </c>
      <c r="I97" s="3" t="e">
        <f>15*(GST+HOUR(Moon!I97)+MINUTE(Moon!I97)/60-RA)+lng</f>
        <v>#VALUE!</v>
      </c>
      <c r="J97" s="3" t="e">
        <f>15*(GST+HOUR(Moon!J97)+MINUTE(Moon!J97)/60-RA)+lng</f>
        <v>#VALUE!</v>
      </c>
      <c r="K97" s="3" t="e">
        <f>15*(GST+HOUR(Moon!K97)+MINUTE(Moon!K97)/60-RA)+lng</f>
        <v>#VALUE!</v>
      </c>
    </row>
    <row r="98" spans="5:11" ht="12.75">
      <c r="E98" s="3" t="e">
        <f>15*(GST+HOUR(Moon!E98)+MINUTE(Moon!E98)/60-RA)+lng</f>
        <v>#VALUE!</v>
      </c>
      <c r="F98" s="3" t="e">
        <f>15*(GST+HOUR(Moon!F98)+MINUTE(Moon!F98)/60-RA)+lng</f>
        <v>#VALUE!</v>
      </c>
      <c r="G98" s="3" t="e">
        <f>15*(GST+HOUR(Moon!G98)+MINUTE(Moon!G98)/60-RA)+lng</f>
        <v>#VALUE!</v>
      </c>
      <c r="H98" s="3" t="e">
        <f>15*(GST+HOUR(Moon!H98)+MINUTE(Moon!H98)/60-RA)+lng</f>
        <v>#VALUE!</v>
      </c>
      <c r="I98" s="3" t="e">
        <f>15*(GST+HOUR(Moon!I98)+MINUTE(Moon!I98)/60-RA)+lng</f>
        <v>#VALUE!</v>
      </c>
      <c r="J98" s="3" t="e">
        <f>15*(GST+HOUR(Moon!J98)+MINUTE(Moon!J98)/60-RA)+lng</f>
        <v>#VALUE!</v>
      </c>
      <c r="K98" s="3" t="e">
        <f>15*(GST+HOUR(Moon!K98)+MINUTE(Moon!K98)/60-RA)+lng</f>
        <v>#VALUE!</v>
      </c>
    </row>
    <row r="99" spans="5:11" ht="12.75">
      <c r="E99" s="3" t="e">
        <f>15*(GST+HOUR(Moon!E99)+MINUTE(Moon!E99)/60-RA)+lng</f>
        <v>#VALUE!</v>
      </c>
      <c r="F99" s="3" t="e">
        <f>15*(GST+HOUR(Moon!F99)+MINUTE(Moon!F99)/60-RA)+lng</f>
        <v>#VALUE!</v>
      </c>
      <c r="G99" s="3" t="e">
        <f>15*(GST+HOUR(Moon!G99)+MINUTE(Moon!G99)/60-RA)+lng</f>
        <v>#VALUE!</v>
      </c>
      <c r="H99" s="3" t="e">
        <f>15*(GST+HOUR(Moon!H99)+MINUTE(Moon!H99)/60-RA)+lng</f>
        <v>#VALUE!</v>
      </c>
      <c r="I99" s="3" t="e">
        <f>15*(GST+HOUR(Moon!I99)+MINUTE(Moon!I99)/60-RA)+lng</f>
        <v>#VALUE!</v>
      </c>
      <c r="J99" s="3" t="e">
        <f>15*(GST+HOUR(Moon!J99)+MINUTE(Moon!J99)/60-RA)+lng</f>
        <v>#VALUE!</v>
      </c>
      <c r="K99" s="3" t="e">
        <f>15*(GST+HOUR(Moon!K99)+MINUTE(Moon!K99)/60-RA)+lng</f>
        <v>#VALUE!</v>
      </c>
    </row>
    <row r="100" spans="5:11" ht="12.75">
      <c r="E100" s="3" t="e">
        <f>15*(GST+HOUR(Moon!E100)+MINUTE(Moon!E100)/60-RA)+lng</f>
        <v>#VALUE!</v>
      </c>
      <c r="F100" s="3" t="e">
        <f>15*(GST+HOUR(Moon!F100)+MINUTE(Moon!F100)/60-RA)+lng</f>
        <v>#VALUE!</v>
      </c>
      <c r="G100" s="3" t="e">
        <f>15*(GST+HOUR(Moon!G100)+MINUTE(Moon!G100)/60-RA)+lng</f>
        <v>#VALUE!</v>
      </c>
      <c r="H100" s="3" t="e">
        <f>15*(GST+HOUR(Moon!H100)+MINUTE(Moon!H100)/60-RA)+lng</f>
        <v>#VALUE!</v>
      </c>
      <c r="I100" s="3" t="e">
        <f>15*(GST+HOUR(Moon!I100)+MINUTE(Moon!I100)/60-RA)+lng</f>
        <v>#VALUE!</v>
      </c>
      <c r="J100" s="3" t="e">
        <f>15*(GST+HOUR(Moon!J100)+MINUTE(Moon!J100)/60-RA)+lng</f>
        <v>#VALUE!</v>
      </c>
      <c r="K100" s="3" t="e">
        <f>15*(GST+HOUR(Moon!K100)+MINUTE(Moon!K100)/60-RA)+lng</f>
        <v>#VALUE!</v>
      </c>
    </row>
    <row r="101" spans="5:11" ht="12.75">
      <c r="E101" s="3" t="e">
        <f>15*(GST+HOUR(Moon!E101)+MINUTE(Moon!E101)/60-RA)+lng</f>
        <v>#VALUE!</v>
      </c>
      <c r="F101" s="3" t="e">
        <f>15*(GST+HOUR(Moon!F101)+MINUTE(Moon!F101)/60-RA)+lng</f>
        <v>#VALUE!</v>
      </c>
      <c r="G101" s="3" t="e">
        <f>15*(GST+HOUR(Moon!G101)+MINUTE(Moon!G101)/60-RA)+lng</f>
        <v>#VALUE!</v>
      </c>
      <c r="H101" s="3" t="e">
        <f>15*(GST+HOUR(Moon!H101)+MINUTE(Moon!H101)/60-RA)+lng</f>
        <v>#VALUE!</v>
      </c>
      <c r="I101" s="3" t="e">
        <f>15*(GST+HOUR(Moon!I101)+MINUTE(Moon!I101)/60-RA)+lng</f>
        <v>#VALUE!</v>
      </c>
      <c r="J101" s="3" t="e">
        <f>15*(GST+HOUR(Moon!J101)+MINUTE(Moon!J101)/60-RA)+lng</f>
        <v>#VALUE!</v>
      </c>
      <c r="K101" s="3" t="e">
        <f>15*(GST+HOUR(Moon!K101)+MINUTE(Moon!K101)/60-RA)+lng</f>
        <v>#VALUE!</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NASA/GSFC - Code 693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Espenak</dc:creator>
  <cp:keywords/>
  <dc:description/>
  <cp:lastModifiedBy>Fred Espenak</cp:lastModifiedBy>
  <cp:lastPrinted>2004-02-12T21:07:49Z</cp:lastPrinted>
  <dcterms:created xsi:type="dcterms:W3CDTF">2003-02-24T20:51:14Z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